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5"/>
  </bookViews>
  <sheets>
    <sheet name="IncomeStmt" sheetId="1" r:id="rId1"/>
    <sheet name="BalSheet" sheetId="2" r:id="rId2"/>
    <sheet name="Equity" sheetId="3" r:id="rId3"/>
    <sheet name="Cashflow" sheetId="4" r:id="rId4"/>
    <sheet name="Notes" sheetId="5" r:id="rId5"/>
    <sheet name="AdditionalInfo" sheetId="6" r:id="rId6"/>
  </sheets>
  <definedNames>
    <definedName name="_xlnm.Print_Area" localSheetId="5">'AdditionalInfo'!$B$1:$N$84</definedName>
    <definedName name="_xlnm.Print_Area" localSheetId="1">'BalSheet'!$B$1:$E$58</definedName>
    <definedName name="_xlnm.Print_Area" localSheetId="3">'Cashflow'!$B$1:$E$57</definedName>
    <definedName name="_xlnm.Print_Area" localSheetId="2">'Equity'!$B$1:$I$35</definedName>
    <definedName name="_xlnm.Print_Area" localSheetId="0">'IncomeStmt'!$A$1:$H$46</definedName>
    <definedName name="_xlnm.Print_Area" localSheetId="4">'Notes'!$B$1:$K$58</definedName>
  </definedNames>
  <calcPr fullCalcOnLoad="1"/>
</workbook>
</file>

<file path=xl/sharedStrings.xml><?xml version="1.0" encoding="utf-8"?>
<sst xmlns="http://schemas.openxmlformats.org/spreadsheetml/2006/main" count="312" uniqueCount="216">
  <si>
    <t>KUANTAN FLOUR MILLS BERHAD</t>
  </si>
  <si>
    <t>(Company No.: 119598-P)</t>
  </si>
  <si>
    <t>The figures have not been audited.</t>
  </si>
  <si>
    <t>CONDENSED CONSOLIDATED INCOME STATEMENTS</t>
  </si>
  <si>
    <t>RM' 000</t>
  </si>
  <si>
    <t>Revenue</t>
  </si>
  <si>
    <t>Finance costs</t>
  </si>
  <si>
    <t xml:space="preserve"> </t>
  </si>
  <si>
    <t>Taxation</t>
  </si>
  <si>
    <t>(AUDITED)</t>
  </si>
  <si>
    <t>AS AT END OF</t>
  </si>
  <si>
    <t>AS AT PRECEDING</t>
  </si>
  <si>
    <t>CURRENT QUARTER</t>
  </si>
  <si>
    <t>FINANCIAL YEAR END</t>
  </si>
  <si>
    <t>Current Assets</t>
  </si>
  <si>
    <t>(Company No. 119598-P)</t>
  </si>
  <si>
    <t>CONDENSED CONSOLIDATED BALANCE SHEET</t>
  </si>
  <si>
    <t>Property, plant and equipment</t>
  </si>
  <si>
    <t>Deposits with licensed bank</t>
  </si>
  <si>
    <t>Bank and cash balances</t>
  </si>
  <si>
    <t>Bank overdraft (Unsecured)</t>
  </si>
  <si>
    <t>Deposits pledged as security</t>
  </si>
  <si>
    <t>Represented by:</t>
  </si>
  <si>
    <t>CONDENSED CONSOLIDATED STATEMENTS OF CHANGES IN EQUITY</t>
  </si>
  <si>
    <t xml:space="preserve">Share </t>
  </si>
  <si>
    <t>Capital</t>
  </si>
  <si>
    <t>Distributable</t>
  </si>
  <si>
    <t>premium</t>
  </si>
  <si>
    <t xml:space="preserve">Accumulated </t>
  </si>
  <si>
    <t>loss</t>
  </si>
  <si>
    <t>Total</t>
  </si>
  <si>
    <t>Unquoted Investments and / or Properties</t>
  </si>
  <si>
    <t>Quoted Securities</t>
  </si>
  <si>
    <t>There were no changes in the composition of the Group during the financial period under review.</t>
  </si>
  <si>
    <t>Status of Corporate Proposals</t>
  </si>
  <si>
    <t xml:space="preserve"> - Secured</t>
  </si>
  <si>
    <t xml:space="preserve"> - Unsecured</t>
  </si>
  <si>
    <t>Off Balance Sheet Financial Instruments</t>
  </si>
  <si>
    <t>Segmental Information</t>
  </si>
  <si>
    <t>Review of Performance</t>
  </si>
  <si>
    <t>Material Subsequent Event</t>
  </si>
  <si>
    <t>Seasonal and Cyclical Factors</t>
  </si>
  <si>
    <t>Not applicable</t>
  </si>
  <si>
    <t>Dividend</t>
  </si>
  <si>
    <t>No dividend has been declared for the financial period under review.</t>
  </si>
  <si>
    <t>Unusual Items</t>
  </si>
  <si>
    <t>Changes in Estimates</t>
  </si>
  <si>
    <t>Valuation of Property, Plant and Equipment</t>
  </si>
  <si>
    <t>Changes in Contingent Liabilities or Contingent Assets</t>
  </si>
  <si>
    <t>Earnings Per Share</t>
  </si>
  <si>
    <t>Basic earnings per share (sen)</t>
  </si>
  <si>
    <t>None</t>
  </si>
  <si>
    <t>Changes in Material Litigation</t>
  </si>
  <si>
    <t>Bank borrowings</t>
  </si>
  <si>
    <t>Short Term</t>
  </si>
  <si>
    <t>Long Term</t>
  </si>
  <si>
    <t>Hire purchase liabilities</t>
  </si>
  <si>
    <t>sen</t>
  </si>
  <si>
    <t>Earnings per share</t>
  </si>
  <si>
    <t xml:space="preserve">  - basic</t>
  </si>
  <si>
    <t xml:space="preserve">  - diluted</t>
  </si>
  <si>
    <t>There were no sales of unquoted investment and / or properties for the period under review.</t>
  </si>
  <si>
    <t>Non-current assets</t>
  </si>
  <si>
    <t>Inventories</t>
  </si>
  <si>
    <t>Quoted shares</t>
  </si>
  <si>
    <t>Unquoted investment, at cost</t>
  </si>
  <si>
    <t>Tax Recoverable</t>
  </si>
  <si>
    <t>Deposits, Bank and Cash Balances</t>
  </si>
  <si>
    <t>Bank Overdraft</t>
  </si>
  <si>
    <t>Share Capital</t>
  </si>
  <si>
    <t>Share Premium</t>
  </si>
  <si>
    <t>Net cash used in investing activities</t>
  </si>
  <si>
    <t>The businesses  of the Group are not generally affected by the seasonal and cyclical factors.</t>
  </si>
  <si>
    <t>There was no unusual items for the financial period under preview.</t>
  </si>
  <si>
    <t>There is no segmental  reporting by the Group.</t>
  </si>
  <si>
    <t>There were no contingent liabilities or contingent assets as at the date of issue of the quarterly report.</t>
  </si>
  <si>
    <t>Accounting Policies and Methods of Computation</t>
  </si>
  <si>
    <t>Issuance and Repayment of Debts and Equity Securities</t>
  </si>
  <si>
    <t>Changes in the Composition of the Group</t>
  </si>
  <si>
    <t>Current Year Prospects</t>
  </si>
  <si>
    <t>Profit Forecast</t>
  </si>
  <si>
    <t>Group Borrowings and Debts Securities</t>
  </si>
  <si>
    <t>Other income</t>
  </si>
  <si>
    <t>Cost of sales</t>
  </si>
  <si>
    <t>Gross profit</t>
  </si>
  <si>
    <t>Administrative expenses</t>
  </si>
  <si>
    <t>Selling and marketing expenses</t>
  </si>
  <si>
    <t>Depreciation</t>
  </si>
  <si>
    <t xml:space="preserve">            Current Quarter</t>
  </si>
  <si>
    <t>Other Receivables</t>
  </si>
  <si>
    <t>TOTAL ASSETS</t>
  </si>
  <si>
    <t>EQUITY AND LIABILITIES</t>
  </si>
  <si>
    <t>ASSETS</t>
  </si>
  <si>
    <t>Equity attributable to holders of the parent</t>
  </si>
  <si>
    <t>Non-Current Liabilities</t>
  </si>
  <si>
    <t>Current Liabilites</t>
  </si>
  <si>
    <t>Other Payables</t>
  </si>
  <si>
    <t>Trade Payables</t>
  </si>
  <si>
    <t>Trade Receivables</t>
  </si>
  <si>
    <t>Non-Distributable</t>
  </si>
  <si>
    <t>Balance as at 01 April 2006</t>
  </si>
  <si>
    <t>Part B -  Bursa Securities Listing Requirements, Malaysia</t>
  </si>
  <si>
    <t xml:space="preserve">B1 </t>
  </si>
  <si>
    <t xml:space="preserve">B2 </t>
  </si>
  <si>
    <t xml:space="preserve">B3 </t>
  </si>
  <si>
    <t xml:space="preserve">B4 </t>
  </si>
  <si>
    <t xml:space="preserve">B5 </t>
  </si>
  <si>
    <t xml:space="preserve">B6 </t>
  </si>
  <si>
    <t xml:space="preserve"> B7 </t>
  </si>
  <si>
    <t xml:space="preserve">B8 </t>
  </si>
  <si>
    <t xml:space="preserve">B9 </t>
  </si>
  <si>
    <t xml:space="preserve">B10 </t>
  </si>
  <si>
    <t xml:space="preserve">B11 </t>
  </si>
  <si>
    <t xml:space="preserve">B12 </t>
  </si>
  <si>
    <t>KUANTAN FLOUR MILLS BERHAD (Company No. 119598-P)</t>
  </si>
  <si>
    <t>Part A - FRS 134 Requirements</t>
  </si>
  <si>
    <t>Part B - Bursa Malaysia Securities Berhad ("Bursa Securities") Listing Requirements</t>
  </si>
  <si>
    <t xml:space="preserve">A1 </t>
  </si>
  <si>
    <t xml:space="preserve">A2 </t>
  </si>
  <si>
    <t xml:space="preserve">A3 </t>
  </si>
  <si>
    <t xml:space="preserve">A4 </t>
  </si>
  <si>
    <t xml:space="preserve">A5 </t>
  </si>
  <si>
    <t xml:space="preserve">A6 </t>
  </si>
  <si>
    <t xml:space="preserve">A7 </t>
  </si>
  <si>
    <t xml:space="preserve">A8 </t>
  </si>
  <si>
    <t xml:space="preserve">A9 </t>
  </si>
  <si>
    <t xml:space="preserve">A10 </t>
  </si>
  <si>
    <t xml:space="preserve">A11 </t>
  </si>
  <si>
    <t xml:space="preserve">A12 </t>
  </si>
  <si>
    <t xml:space="preserve">A13 </t>
  </si>
  <si>
    <t>B13</t>
  </si>
  <si>
    <t>Term loan</t>
  </si>
  <si>
    <t>HP creditors</t>
  </si>
  <si>
    <t>CASH FLOW FROM OPERATING ACTIVITIES</t>
  </si>
  <si>
    <t>Adjustment for:</t>
  </si>
  <si>
    <t xml:space="preserve"> - Interest expense</t>
  </si>
  <si>
    <t>Cash generated from operations</t>
  </si>
  <si>
    <t>Interest paid</t>
  </si>
  <si>
    <t>Tax paid</t>
  </si>
  <si>
    <t>CASH FLOW FROM INVESTING ACTIVITIES</t>
  </si>
  <si>
    <t>CASH FLOW FROM FINANCING ACTIVITIES</t>
  </si>
  <si>
    <t>Proceeds from term loan</t>
  </si>
  <si>
    <t>CASH AND CASH EQUIVALENTS</t>
  </si>
  <si>
    <t>Net increase</t>
  </si>
  <si>
    <t>At beginning of period</t>
  </si>
  <si>
    <t>At end of period</t>
  </si>
  <si>
    <t>Audit Qualification</t>
  </si>
  <si>
    <t>Changes in Accounting Policies</t>
  </si>
  <si>
    <t>Purchase of property, plant and equipment</t>
  </si>
  <si>
    <t>Proceeds from disposal of property, plant and equipment</t>
  </si>
  <si>
    <t>Term Loan</t>
  </si>
  <si>
    <t>(The Condensed Consolidated Income Statements should be read in conjunction with the Audited</t>
  </si>
  <si>
    <t>Total liabilities</t>
  </si>
  <si>
    <t>TOTAL EQUITY AND LIABILITIES</t>
  </si>
  <si>
    <t>Net assets per share attribtutable to ordinary</t>
  </si>
  <si>
    <t xml:space="preserve">  equity holders of the parent (RM)</t>
  </si>
  <si>
    <t>Accumulated losses</t>
  </si>
  <si>
    <t>Preceding Year Corresponding quarter ended</t>
  </si>
  <si>
    <t>Preceding Year Corresponding Period</t>
  </si>
  <si>
    <t>There were no estimation of amount used in the previous interim reports having a material impact in the current interim reports</t>
  </si>
  <si>
    <t>There were no issuances and repayment of debt and equity securities, share buy-backs, share cancellations, share held as treasury shares and resale of treasury shares for the current financial year to date.</t>
  </si>
  <si>
    <t>The Group did not carry out any revaluations on its property, plant and equipment in the financial year to date. The value of property, plant and equipment have been brought forward without amendment from the previous annual financial statements.</t>
  </si>
  <si>
    <t>Current year quarter ended</t>
  </si>
  <si>
    <t>Current year To date</t>
  </si>
  <si>
    <r>
      <t xml:space="preserve">Preceding Year </t>
    </r>
    <r>
      <rPr>
        <sz val="8"/>
        <rFont val="Arial"/>
        <family val="2"/>
      </rPr>
      <t>Corresponding</t>
    </r>
    <r>
      <rPr>
        <sz val="10"/>
        <rFont val="Arial"/>
        <family val="0"/>
      </rPr>
      <t xml:space="preserve"> quarter ended</t>
    </r>
  </si>
  <si>
    <r>
      <t xml:space="preserve">Preceding Year </t>
    </r>
    <r>
      <rPr>
        <sz val="8"/>
        <rFont val="Arial"/>
        <family val="2"/>
      </rPr>
      <t>Corresponding</t>
    </r>
    <r>
      <rPr>
        <sz val="10"/>
        <rFont val="Arial"/>
        <family val="0"/>
      </rPr>
      <t xml:space="preserve"> Period</t>
    </r>
  </si>
  <si>
    <t xml:space="preserve"> - Gain on disposal of property, plant and equipment</t>
  </si>
  <si>
    <t xml:space="preserve"> - Loss on disposal of marketable securities</t>
  </si>
  <si>
    <t>Proceeds from disposal of marketable shares</t>
  </si>
  <si>
    <t>Balance as at 01 April 2007</t>
  </si>
  <si>
    <t xml:space="preserve"> Financial Statements for the year ended 31st March 2007)</t>
  </si>
  <si>
    <t>The interim report are unaudited and have been  prepared in accordance with the requirements of FRS 134: Interim Financial Reporting and paragraph 9.22 of the Bursa Securities Listing Requirements, and should be read in conjuction with the Group's financial statements for the year ended 31 March 2007</t>
  </si>
  <si>
    <t>There is no provision for tax for this quarter as there are reinvestment tax allowances of RM7.716million and tax losses of RM14.764 million available to be utilised against future profit.</t>
  </si>
  <si>
    <t>Operating profit before working capital changes</t>
  </si>
  <si>
    <t>The significant accounting policies adopted are consistent with those of the audited financial statements for the year ended 31 March 2007.</t>
  </si>
  <si>
    <t>The audited financial statements of the Company for the preceding financial year ended 31 March 2007 was not subjected to any qualification.</t>
  </si>
  <si>
    <t>&lt;-------Attributable to Equity Holders of the Parent--------&gt;</t>
  </si>
  <si>
    <t>Current quarter ended</t>
  </si>
  <si>
    <t>Current period To date</t>
  </si>
  <si>
    <t>(The Condensed Consolidated Balance Sheets should be read in conjunction with the Audited</t>
  </si>
  <si>
    <t xml:space="preserve">     12 Months Cummulative</t>
  </si>
  <si>
    <t>Balance as at 31 March 2007</t>
  </si>
  <si>
    <t>Balance as at 31 March 2008</t>
  </si>
  <si>
    <t>Notes to the quarterly report on consolidated results for the financial quarter ended 31 March 2008</t>
  </si>
  <si>
    <t>12 Months Cummulative</t>
  </si>
  <si>
    <t>Total group borrowings as at 31 March 2008 are as follows :-</t>
  </si>
  <si>
    <t>Profit for the period</t>
  </si>
  <si>
    <t>No interim dividend has been declared for the financial period ended 31 March 2008 (31 March 2007:Nil).</t>
  </si>
  <si>
    <t>The Group does not have any financial instruments with off balance sheet risk as at  22 May 2008, the latest practicable date which is not earlier than 7 days from the date of issue of this quarterly report.</t>
  </si>
  <si>
    <t>(Repayment) of short term loan</t>
  </si>
  <si>
    <t>Decrease in receivables</t>
  </si>
  <si>
    <t>(Increase)/Decrease in inventories</t>
  </si>
  <si>
    <t>(Decrease) in payables</t>
  </si>
  <si>
    <t>(Loss) for the period</t>
  </si>
  <si>
    <t>Quarterly report on consolidated results for year ended 31 March 2008</t>
  </si>
  <si>
    <t>as at 31 March 2008</t>
  </si>
  <si>
    <t>KFM Marketing Sdn Bhd (subsidiary of KFMB) has received a summon for alleged inconsistent percentage of the Monosodium Glutamate content in one of its products. Details are found in the company's announcement dated 4th April 2008.</t>
  </si>
  <si>
    <t>Profit/(Loss) after tax</t>
  </si>
  <si>
    <t>Profit/(Loss) before taxation</t>
  </si>
  <si>
    <t>Total equity</t>
  </si>
  <si>
    <t>CONDENSED CONSOLIDATED CASH FLOW for the year ended 31 March 2008</t>
  </si>
  <si>
    <t xml:space="preserve">For the year ended </t>
  </si>
  <si>
    <t>Net cash generated from operating activities</t>
  </si>
  <si>
    <t>(Deposit) with licensed bank</t>
  </si>
  <si>
    <t>(Repayment) of term loan</t>
  </si>
  <si>
    <t>(Repayment)/Proceeds of HP creditors</t>
  </si>
  <si>
    <t>Profit/(Loss) attributable to ordinary equity holders of the parent (RM'000)</t>
  </si>
  <si>
    <t>Profits/(Losses) on Sale of Unquoted Investments and / or Properties</t>
  </si>
  <si>
    <t>(The Condensed Consolidated Statements of Changes in Equity should be read in conjunction with the Audited Financial Statements for the year ended 31st March 2007</t>
  </si>
  <si>
    <t>(The Condensed Consolidated Cash Flow Statements should be read in conjunction with the Audited Financial Statements for the year ended 31st March 2007</t>
  </si>
  <si>
    <t>Current Quarter</t>
  </si>
  <si>
    <t>a) Basic earnings per share Weighted average number of ordinary shares (RM'000)</t>
  </si>
  <si>
    <t>Material Changes in the Quarterly Results as Compared to Results of the Preceding Quarter</t>
  </si>
  <si>
    <t>Although there was a slight increased in selling prices during the current quarter as compared to previous quarter the Group recorded a lower profit before tax of RM1.524 million for the current quarter as compared to a profit before tax of RM3.600 million for the previous quarter. This was mainly due to increase in raw material cost.</t>
  </si>
  <si>
    <t>Barring any unforseen circumstances, the world wheat prices are expected to be stable. For the forth-coming financial year, the Group shall remain cautious and shall take all necessary steps to meet any challenges ahead. The Board of Directors however, are confident of achieving better results.</t>
  </si>
  <si>
    <t xml:space="preserve">The Group recorded a profit after tax of RM2.256 million for the financial year ended 31 March 2008 as compared to a loss of RM1.259 million in the previous financial year. This is mainly due to a much higher selling price for our flour and other by-products which had more than   off-set the huge increase in world wheat prices.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</si>
</sst>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409]dddd\,\ mmmm\ dd\,\ yyyy"/>
    <numFmt numFmtId="166" formatCode="[$-409]d\-mmm\-yy;@"/>
  </numFmts>
  <fonts count="9">
    <font>
      <sz val="10"/>
      <name val="Arial"/>
      <family val="0"/>
    </font>
    <font>
      <sz val="9"/>
      <name val="Arial"/>
      <family val="2"/>
    </font>
    <font>
      <b/>
      <sz val="10"/>
      <name val="Arial"/>
      <family val="2"/>
    </font>
    <font>
      <sz val="10"/>
      <color indexed="8"/>
      <name val="Arial"/>
      <family val="2"/>
    </font>
    <font>
      <u val="single"/>
      <sz val="10"/>
      <name val="Arial"/>
      <family val="2"/>
    </font>
    <font>
      <b/>
      <sz val="10"/>
      <color indexed="8"/>
      <name val="Arial"/>
      <family val="2"/>
    </font>
    <font>
      <u val="single"/>
      <sz val="10"/>
      <color indexed="8"/>
      <name val="Arial"/>
      <family val="0"/>
    </font>
    <font>
      <sz val="8"/>
      <name val="Arial"/>
      <family val="2"/>
    </font>
    <font>
      <b/>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41" fontId="0" fillId="0" borderId="0" xfId="0" applyNumberFormat="1" applyAlignment="1">
      <alignment/>
    </xf>
    <xf numFmtId="41" fontId="0" fillId="0" borderId="1" xfId="0" applyNumberFormat="1" applyBorder="1" applyAlignment="1">
      <alignment/>
    </xf>
    <xf numFmtId="0" fontId="0" fillId="0" borderId="0" xfId="0" applyBorder="1" applyAlignment="1">
      <alignment/>
    </xf>
    <xf numFmtId="0" fontId="0" fillId="0" borderId="0" xfId="0" applyBorder="1" applyAlignment="1">
      <alignment horizontal="center"/>
    </xf>
    <xf numFmtId="41" fontId="0" fillId="0" borderId="0" xfId="0" applyNumberFormat="1" applyBorder="1" applyAlignment="1">
      <alignment/>
    </xf>
    <xf numFmtId="15" fontId="0" fillId="0" borderId="0" xfId="0" applyNumberFormat="1"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left"/>
    </xf>
    <xf numFmtId="41" fontId="0" fillId="0" borderId="2" xfId="0" applyNumberFormat="1" applyBorder="1" applyAlignment="1">
      <alignment/>
    </xf>
    <xf numFmtId="41" fontId="0" fillId="0" borderId="3" xfId="0" applyNumberFormat="1" applyBorder="1" applyAlignment="1">
      <alignment/>
    </xf>
    <xf numFmtId="0" fontId="0" fillId="0" borderId="0" xfId="0" applyFont="1" applyAlignment="1">
      <alignment/>
    </xf>
    <xf numFmtId="0" fontId="0" fillId="0" borderId="4" xfId="0" applyBorder="1" applyAlignment="1">
      <alignment/>
    </xf>
    <xf numFmtId="43" fontId="0" fillId="0" borderId="5" xfId="0" applyNumberFormat="1" applyBorder="1" applyAlignment="1">
      <alignment/>
    </xf>
    <xf numFmtId="15" fontId="0" fillId="0" borderId="0" xfId="0" applyNumberFormat="1" applyAlignment="1">
      <alignment horizontal="left"/>
    </xf>
    <xf numFmtId="0" fontId="0" fillId="0" borderId="0" xfId="0" applyAlignment="1">
      <alignment horizontal="left"/>
    </xf>
    <xf numFmtId="41" fontId="0" fillId="0" borderId="4" xfId="0" applyNumberFormat="1" applyBorder="1" applyAlignment="1">
      <alignment/>
    </xf>
    <xf numFmtId="0" fontId="3" fillId="0" borderId="0" xfId="0" applyFont="1" applyAlignment="1">
      <alignment/>
    </xf>
    <xf numFmtId="43" fontId="0" fillId="0" borderId="0" xfId="0" applyNumberFormat="1" applyAlignment="1">
      <alignment/>
    </xf>
    <xf numFmtId="0" fontId="4" fillId="0" borderId="0" xfId="0" applyFont="1" applyAlignment="1">
      <alignment horizontal="center"/>
    </xf>
    <xf numFmtId="41" fontId="0" fillId="0" borderId="6" xfId="0" applyNumberFormat="1" applyBorder="1" applyAlignment="1">
      <alignment/>
    </xf>
    <xf numFmtId="41" fontId="2" fillId="0" borderId="6" xfId="0" applyNumberFormat="1" applyFont="1" applyBorder="1" applyAlignment="1">
      <alignment/>
    </xf>
    <xf numFmtId="41" fontId="0" fillId="0" borderId="7" xfId="0" applyNumberFormat="1" applyBorder="1" applyAlignment="1">
      <alignment/>
    </xf>
    <xf numFmtId="41" fontId="0" fillId="0" borderId="8" xfId="0" applyNumberFormat="1" applyBorder="1" applyAlignment="1">
      <alignment/>
    </xf>
    <xf numFmtId="41" fontId="0" fillId="0" borderId="0" xfId="0" applyNumberFormat="1" applyAlignment="1">
      <alignment horizontal="center"/>
    </xf>
    <xf numFmtId="41" fontId="0" fillId="0" borderId="0" xfId="0" applyNumberFormat="1" applyBorder="1" applyAlignment="1">
      <alignment horizontal="center"/>
    </xf>
    <xf numFmtId="43" fontId="0" fillId="0" borderId="0" xfId="0" applyNumberFormat="1" applyBorder="1" applyAlignment="1">
      <alignment/>
    </xf>
    <xf numFmtId="41" fontId="3" fillId="0" borderId="0" xfId="0" applyNumberFormat="1" applyFont="1" applyAlignment="1">
      <alignment/>
    </xf>
    <xf numFmtId="0" fontId="5" fillId="0" borderId="0" xfId="0" applyFont="1" applyAlignment="1">
      <alignment/>
    </xf>
    <xf numFmtId="166" fontId="0" fillId="0" borderId="0" xfId="0" applyNumberFormat="1" applyAlignment="1">
      <alignment horizontal="center"/>
    </xf>
    <xf numFmtId="166" fontId="0" fillId="0" borderId="0" xfId="0" applyNumberFormat="1" applyBorder="1" applyAlignment="1">
      <alignment horizontal="center"/>
    </xf>
    <xf numFmtId="0" fontId="0" fillId="0" borderId="0" xfId="0" applyAlignment="1">
      <alignment/>
    </xf>
    <xf numFmtId="0" fontId="0" fillId="0" borderId="0" xfId="0" applyBorder="1" applyAlignment="1">
      <alignment/>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41" fontId="0" fillId="0" borderId="9" xfId="0" applyNumberFormat="1" applyBorder="1" applyAlignment="1">
      <alignment/>
    </xf>
    <xf numFmtId="0" fontId="0" fillId="0" borderId="0" xfId="0" applyFont="1" applyAlignment="1">
      <alignment horizontal="left"/>
    </xf>
    <xf numFmtId="166" fontId="0" fillId="0" borderId="0" xfId="0" applyNumberFormat="1" applyAlignment="1">
      <alignment/>
    </xf>
    <xf numFmtId="0" fontId="0" fillId="0" borderId="0" xfId="0"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0" xfId="0" applyAlignment="1">
      <alignment wrapText="1"/>
    </xf>
    <xf numFmtId="0" fontId="8" fillId="0" borderId="0" xfId="0" applyFont="1" applyBorder="1" applyAlignment="1">
      <alignment/>
    </xf>
    <xf numFmtId="0" fontId="0" fillId="0" borderId="0" xfId="0" applyAlignment="1">
      <alignment horizontal="justify" vertical="justify"/>
    </xf>
    <xf numFmtId="0" fontId="0" fillId="0" borderId="0" xfId="0" applyAlignment="1">
      <alignment horizontal="justify" vertical="justify" wrapText="1"/>
    </xf>
    <xf numFmtId="0" fontId="0" fillId="0" borderId="0" xfId="0" applyAlignment="1">
      <alignment horizontal="center" vertical="center"/>
    </xf>
    <xf numFmtId="0" fontId="0" fillId="0" borderId="6" xfId="0" applyBorder="1" applyAlignment="1" applyProtection="1">
      <alignment horizontal="center" vertical="center" wrapText="1"/>
      <protection locked="0"/>
    </xf>
    <xf numFmtId="166" fontId="0" fillId="0" borderId="6" xfId="0" applyNumberFormat="1" applyBorder="1" applyAlignment="1">
      <alignment horizontal="center"/>
    </xf>
    <xf numFmtId="0" fontId="0" fillId="0" borderId="6" xfId="0" applyBorder="1" applyAlignment="1">
      <alignment/>
    </xf>
    <xf numFmtId="43" fontId="0" fillId="0" borderId="10" xfId="0" applyNumberFormat="1" applyBorder="1" applyAlignment="1">
      <alignment/>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lignment horizontal="justify" vertical="justify"/>
    </xf>
    <xf numFmtId="0" fontId="0" fillId="0" borderId="0" xfId="0" applyAlignment="1">
      <alignment wrapText="1"/>
    </xf>
    <xf numFmtId="0" fontId="0" fillId="0" borderId="0" xfId="0" applyAlignment="1">
      <alignment horizontal="justify" vertical="justify" wrapText="1"/>
    </xf>
    <xf numFmtId="0" fontId="3" fillId="0" borderId="0" xfId="0" applyFont="1" applyAlignment="1">
      <alignment horizontal="justify" vertical="justify"/>
    </xf>
    <xf numFmtId="0" fontId="0" fillId="0" borderId="8"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lignment vertical="justify"/>
    </xf>
    <xf numFmtId="0" fontId="0" fillId="0" borderId="11" xfId="0" applyBorder="1" applyAlignment="1">
      <alignment vertical="justify"/>
    </xf>
    <xf numFmtId="0" fontId="3" fillId="0" borderId="0" xfId="0" applyFont="1" applyAlignment="1">
      <alignment horizontal="justify" vertical="justify" wrapText="1"/>
    </xf>
    <xf numFmtId="0" fontId="0" fillId="0" borderId="0" xfId="0" applyFont="1" applyAlignment="1">
      <alignment horizontal="justify" vertic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K63"/>
  <sheetViews>
    <sheetView zoomScale="80" zoomScaleNormal="80" workbookViewId="0" topLeftCell="A1">
      <selection activeCell="I35" sqref="I35"/>
    </sheetView>
  </sheetViews>
  <sheetFormatPr defaultColWidth="9.140625" defaultRowHeight="12.75"/>
  <cols>
    <col min="1" max="1" width="28.8515625" style="0" customWidth="1"/>
    <col min="2" max="2" width="13.7109375" style="0" customWidth="1"/>
    <col min="3" max="3" width="1.7109375" style="0" customWidth="1"/>
    <col min="4" max="4" width="13.7109375" style="0" customWidth="1"/>
    <col min="5" max="5" width="1.7109375" style="0" customWidth="1"/>
    <col min="6" max="6" width="13.7109375" style="0" customWidth="1"/>
    <col min="7" max="7" width="1.7109375" style="0" customWidth="1"/>
    <col min="8" max="8" width="13.7109375" style="0" customWidth="1"/>
    <col min="10" max="10" width="9.28125" style="0" bestFit="1" customWidth="1"/>
    <col min="11" max="11" width="9.8515625" style="0" bestFit="1" customWidth="1"/>
  </cols>
  <sheetData>
    <row r="2" ht="12.75">
      <c r="A2" t="s">
        <v>0</v>
      </c>
    </row>
    <row r="3" ht="12.75">
      <c r="A3" t="s">
        <v>1</v>
      </c>
    </row>
    <row r="5" ht="12.75">
      <c r="A5" t="s">
        <v>194</v>
      </c>
    </row>
    <row r="6" ht="12.75">
      <c r="A6" t="s">
        <v>2</v>
      </c>
    </row>
    <row r="8" ht="12.75">
      <c r="A8" t="s">
        <v>3</v>
      </c>
    </row>
    <row r="9" spans="3:7" ht="12.75">
      <c r="C9" s="4"/>
      <c r="E9" s="4"/>
      <c r="G9" s="4"/>
    </row>
    <row r="10" spans="2:8" ht="12.75">
      <c r="B10" s="1" t="s">
        <v>7</v>
      </c>
      <c r="C10" s="5"/>
      <c r="D10" s="1" t="s">
        <v>7</v>
      </c>
      <c r="E10" s="5"/>
      <c r="F10" s="1" t="str">
        <f>+B10</f>
        <v> </v>
      </c>
      <c r="G10" s="5"/>
      <c r="H10" s="1" t="str">
        <f>+D10</f>
        <v> </v>
      </c>
    </row>
    <row r="11" spans="2:8" ht="12.75">
      <c r="B11" s="52" t="s">
        <v>88</v>
      </c>
      <c r="C11" s="51"/>
      <c r="D11" s="51"/>
      <c r="E11" s="5"/>
      <c r="F11" s="51" t="s">
        <v>180</v>
      </c>
      <c r="G11" s="51"/>
      <c r="H11" s="51"/>
    </row>
    <row r="12" spans="2:8" ht="51">
      <c r="B12" s="41" t="s">
        <v>177</v>
      </c>
      <c r="C12" s="36"/>
      <c r="D12" s="40" t="s">
        <v>157</v>
      </c>
      <c r="E12" s="5"/>
      <c r="F12" s="41" t="s">
        <v>178</v>
      </c>
      <c r="G12" s="36"/>
      <c r="H12" s="41" t="s">
        <v>158</v>
      </c>
    </row>
    <row r="13" spans="2:8" ht="12.75">
      <c r="B13" s="31">
        <v>39538</v>
      </c>
      <c r="C13" s="32"/>
      <c r="D13" s="31">
        <v>39172</v>
      </c>
      <c r="E13" s="32"/>
      <c r="F13" s="31">
        <f>+B13</f>
        <v>39538</v>
      </c>
      <c r="G13" s="32"/>
      <c r="H13" s="31">
        <f>+D13</f>
        <v>39172</v>
      </c>
    </row>
    <row r="14" spans="2:8" ht="12.75">
      <c r="B14" s="1"/>
      <c r="C14" s="5"/>
      <c r="D14" s="1"/>
      <c r="E14" s="5"/>
      <c r="F14" s="1"/>
      <c r="G14" s="5"/>
      <c r="H14" s="1"/>
    </row>
    <row r="15" spans="2:8" ht="12.75">
      <c r="B15" s="1" t="s">
        <v>4</v>
      </c>
      <c r="C15" s="5"/>
      <c r="D15" s="1" t="s">
        <v>4</v>
      </c>
      <c r="E15" s="5"/>
      <c r="F15" s="1" t="s">
        <v>4</v>
      </c>
      <c r="G15" s="5"/>
      <c r="H15" s="1" t="s">
        <v>4</v>
      </c>
    </row>
    <row r="16" spans="3:7" ht="12.75">
      <c r="C16" s="4"/>
      <c r="E16" s="4"/>
      <c r="G16" s="4"/>
    </row>
    <row r="17" spans="1:10" ht="12.75">
      <c r="A17" t="s">
        <v>5</v>
      </c>
      <c r="B17" s="6">
        <v>22137</v>
      </c>
      <c r="C17" s="6"/>
      <c r="D17" s="6">
        <v>21587</v>
      </c>
      <c r="E17" s="6"/>
      <c r="F17" s="6">
        <v>95800</v>
      </c>
      <c r="G17" s="6"/>
      <c r="H17" s="6">
        <v>89540</v>
      </c>
      <c r="J17" s="6" t="s">
        <v>7</v>
      </c>
    </row>
    <row r="18" spans="2:8" ht="12.75">
      <c r="B18" s="2"/>
      <c r="C18" s="6"/>
      <c r="D18" s="2"/>
      <c r="E18" s="6"/>
      <c r="F18" s="2"/>
      <c r="G18" s="6"/>
      <c r="H18" s="2"/>
    </row>
    <row r="19" spans="1:10" ht="12.75">
      <c r="A19" t="s">
        <v>83</v>
      </c>
      <c r="B19" s="18">
        <v>-15952</v>
      </c>
      <c r="C19" s="6"/>
      <c r="D19" s="18">
        <v>-17437</v>
      </c>
      <c r="E19" s="6"/>
      <c r="F19" s="18">
        <v>-81735</v>
      </c>
      <c r="G19" s="6"/>
      <c r="H19" s="18">
        <v>-79293</v>
      </c>
      <c r="J19" s="20" t="s">
        <v>7</v>
      </c>
    </row>
    <row r="20" spans="2:8" ht="12.75">
      <c r="B20" s="2"/>
      <c r="C20" s="6"/>
      <c r="D20" s="2"/>
      <c r="E20" s="6"/>
      <c r="F20" s="2"/>
      <c r="G20" s="6"/>
      <c r="H20" s="2"/>
    </row>
    <row r="21" spans="1:11" ht="12.75">
      <c r="A21" t="s">
        <v>84</v>
      </c>
      <c r="B21" s="2">
        <f>+B17+B19</f>
        <v>6185</v>
      </c>
      <c r="C21" s="6"/>
      <c r="D21" s="2">
        <f>+D17+D19</f>
        <v>4150</v>
      </c>
      <c r="E21" s="6"/>
      <c r="F21" s="2">
        <f>+F17+F19</f>
        <v>14065</v>
      </c>
      <c r="G21" s="6"/>
      <c r="H21" s="2">
        <f>+H17+H19</f>
        <v>10247</v>
      </c>
      <c r="J21" s="20" t="s">
        <v>7</v>
      </c>
      <c r="K21" s="20" t="s">
        <v>7</v>
      </c>
    </row>
    <row r="22" spans="2:8" ht="12.75">
      <c r="B22" s="2"/>
      <c r="C22" s="6"/>
      <c r="D22" s="2"/>
      <c r="E22" s="6"/>
      <c r="F22" s="2"/>
      <c r="G22" s="6"/>
      <c r="H22" s="2"/>
    </row>
    <row r="23" spans="1:8" ht="12.75">
      <c r="A23" t="s">
        <v>82</v>
      </c>
      <c r="B23" s="2">
        <v>78</v>
      </c>
      <c r="C23" s="6"/>
      <c r="D23" s="2">
        <v>48</v>
      </c>
      <c r="E23" s="6"/>
      <c r="F23" s="2">
        <v>123</v>
      </c>
      <c r="G23" s="6"/>
      <c r="H23" s="2">
        <v>389</v>
      </c>
    </row>
    <row r="24" spans="1:8" ht="12.75">
      <c r="A24" s="19"/>
      <c r="B24" s="2"/>
      <c r="C24" s="6"/>
      <c r="D24" s="2"/>
      <c r="E24" s="6"/>
      <c r="F24" s="2"/>
      <c r="G24" s="6"/>
      <c r="H24" s="2"/>
    </row>
    <row r="25" spans="1:8" ht="12.75">
      <c r="A25" s="19" t="s">
        <v>85</v>
      </c>
      <c r="B25" s="2">
        <f>-2956-134</f>
        <v>-3090</v>
      </c>
      <c r="C25" s="6"/>
      <c r="D25" s="2">
        <v>-3264</v>
      </c>
      <c r="E25" s="6"/>
      <c r="F25" s="2">
        <f>-5405-466</f>
        <v>-5871</v>
      </c>
      <c r="G25" s="6"/>
      <c r="H25" s="2">
        <v>-6058</v>
      </c>
    </row>
    <row r="26" spans="1:8" ht="12.75">
      <c r="A26" s="19"/>
      <c r="B26" s="2"/>
      <c r="C26" s="6"/>
      <c r="D26" s="2"/>
      <c r="E26" s="6"/>
      <c r="F26" s="2"/>
      <c r="G26" s="6"/>
      <c r="H26" s="2"/>
    </row>
    <row r="27" spans="1:8" ht="12.75">
      <c r="A27" s="19" t="s">
        <v>86</v>
      </c>
      <c r="B27" s="2">
        <v>-679</v>
      </c>
      <c r="C27" s="6"/>
      <c r="D27" s="2">
        <v>-557</v>
      </c>
      <c r="E27" s="6"/>
      <c r="F27" s="2">
        <v>-2582</v>
      </c>
      <c r="G27" s="6"/>
      <c r="H27" s="2">
        <v>-2498</v>
      </c>
    </row>
    <row r="28" spans="1:8" ht="12.75">
      <c r="A28" s="19"/>
      <c r="B28" s="2"/>
      <c r="C28" s="6"/>
      <c r="D28" s="2"/>
      <c r="E28" s="6"/>
      <c r="F28" s="2"/>
      <c r="G28" s="6"/>
      <c r="H28" s="2"/>
    </row>
    <row r="29" spans="1:8" ht="12.75">
      <c r="A29" s="19" t="s">
        <v>87</v>
      </c>
      <c r="B29" s="2">
        <v>-439</v>
      </c>
      <c r="C29" s="6"/>
      <c r="D29" s="2">
        <v>681</v>
      </c>
      <c r="E29" s="6"/>
      <c r="F29" s="2">
        <v>-1373</v>
      </c>
      <c r="G29" s="6"/>
      <c r="H29" s="2">
        <v>-1370</v>
      </c>
    </row>
    <row r="30" spans="1:8" ht="12.75">
      <c r="A30" s="19"/>
      <c r="B30" s="2" t="s">
        <v>7</v>
      </c>
      <c r="C30" s="6"/>
      <c r="D30" s="2"/>
      <c r="E30" s="6"/>
      <c r="F30" s="2"/>
      <c r="G30" s="6"/>
      <c r="H30" s="2"/>
    </row>
    <row r="31" spans="1:8" ht="12.75">
      <c r="A31" s="19" t="s">
        <v>6</v>
      </c>
      <c r="B31" s="2">
        <v>-531</v>
      </c>
      <c r="C31" s="6"/>
      <c r="D31" s="2">
        <v>-319</v>
      </c>
      <c r="E31" s="6"/>
      <c r="F31" s="2">
        <v>-2096</v>
      </c>
      <c r="G31" s="6"/>
      <c r="H31" s="2">
        <v>-1469</v>
      </c>
    </row>
    <row r="32" spans="1:8" ht="12.75">
      <c r="A32" s="19"/>
      <c r="B32" s="3"/>
      <c r="C32" s="6"/>
      <c r="D32" s="3"/>
      <c r="E32" s="6"/>
      <c r="F32" s="3"/>
      <c r="G32" s="6"/>
      <c r="H32" s="3"/>
    </row>
    <row r="33" spans="1:9" ht="12.75">
      <c r="A33" s="19" t="s">
        <v>198</v>
      </c>
      <c r="B33" s="2">
        <f>SUM(B21:B32)</f>
        <v>1524</v>
      </c>
      <c r="C33" s="6"/>
      <c r="D33" s="2">
        <f>SUM(D21:D32)</f>
        <v>739</v>
      </c>
      <c r="E33" s="6"/>
      <c r="F33" s="2">
        <f>SUM(F21:F32)</f>
        <v>2266</v>
      </c>
      <c r="G33" s="6"/>
      <c r="H33" s="2">
        <f>SUM(H21:H32)</f>
        <v>-759</v>
      </c>
      <c r="I33" s="2" t="s">
        <v>7</v>
      </c>
    </row>
    <row r="34" spans="1:8" ht="12.75">
      <c r="A34" s="19"/>
      <c r="B34" s="2"/>
      <c r="C34" s="6"/>
      <c r="D34" s="2"/>
      <c r="E34" s="6"/>
      <c r="F34" s="2"/>
      <c r="G34" s="6"/>
      <c r="H34" s="2"/>
    </row>
    <row r="35" spans="1:8" ht="12.75">
      <c r="A35" s="19" t="s">
        <v>8</v>
      </c>
      <c r="B35" s="2">
        <v>-10</v>
      </c>
      <c r="C35" s="6"/>
      <c r="D35" s="2">
        <v>-498</v>
      </c>
      <c r="E35" s="6"/>
      <c r="F35" s="2">
        <v>-10</v>
      </c>
      <c r="G35" s="6"/>
      <c r="H35" s="2">
        <v>-500</v>
      </c>
    </row>
    <row r="36" spans="1:8" ht="12.75">
      <c r="A36" s="19"/>
      <c r="B36" s="6"/>
      <c r="C36" s="6"/>
      <c r="D36" s="6"/>
      <c r="E36" s="6"/>
      <c r="F36" s="6" t="s">
        <v>7</v>
      </c>
      <c r="G36" s="6"/>
      <c r="H36" s="6"/>
    </row>
    <row r="37" spans="1:8" ht="13.5" thickBot="1">
      <c r="A37" s="19" t="s">
        <v>197</v>
      </c>
      <c r="B37" s="12">
        <f>+B33+B35</f>
        <v>1514</v>
      </c>
      <c r="C37" s="6"/>
      <c r="D37" s="12">
        <f>+D33+D35</f>
        <v>241</v>
      </c>
      <c r="E37" s="6"/>
      <c r="F37" s="12">
        <f>+F33+F35</f>
        <v>2256</v>
      </c>
      <c r="G37" s="6"/>
      <c r="H37" s="12">
        <f>+H33+H35</f>
        <v>-1259</v>
      </c>
    </row>
    <row r="38" spans="1:8" ht="13.5" thickTop="1">
      <c r="A38" s="19"/>
      <c r="B38" s="2"/>
      <c r="C38" s="6"/>
      <c r="D38" s="2"/>
      <c r="E38" s="6"/>
      <c r="F38" s="2"/>
      <c r="G38" s="6"/>
      <c r="H38" s="2"/>
    </row>
    <row r="39" spans="2:8" ht="12.75">
      <c r="B39" s="2"/>
      <c r="C39" s="6"/>
      <c r="D39" s="2"/>
      <c r="E39" s="6"/>
      <c r="F39" s="2"/>
      <c r="G39" s="6"/>
      <c r="H39" s="2"/>
    </row>
    <row r="40" spans="2:8" ht="12.75">
      <c r="B40" s="26" t="s">
        <v>57</v>
      </c>
      <c r="C40" s="27"/>
      <c r="D40" s="26" t="s">
        <v>57</v>
      </c>
      <c r="E40" s="27"/>
      <c r="F40" s="26" t="s">
        <v>57</v>
      </c>
      <c r="G40" s="27"/>
      <c r="H40" s="26" t="s">
        <v>57</v>
      </c>
    </row>
    <row r="41" spans="1:8" ht="12.75">
      <c r="A41" t="s">
        <v>58</v>
      </c>
      <c r="B41" s="2"/>
      <c r="C41" s="6"/>
      <c r="D41" s="2"/>
      <c r="E41" s="6"/>
      <c r="F41" s="2"/>
      <c r="G41" s="6"/>
      <c r="H41" s="2"/>
    </row>
    <row r="42" spans="1:8" ht="12.75">
      <c r="A42" t="s">
        <v>59</v>
      </c>
      <c r="B42" s="20">
        <v>3.36</v>
      </c>
      <c r="C42" s="20"/>
      <c r="D42" s="28">
        <v>0.53</v>
      </c>
      <c r="E42" s="20"/>
      <c r="F42" s="28">
        <v>5.01</v>
      </c>
      <c r="G42" s="28"/>
      <c r="H42" s="20">
        <v>-2.79</v>
      </c>
    </row>
    <row r="43" spans="1:8" ht="12.75">
      <c r="A43" t="s">
        <v>60</v>
      </c>
      <c r="B43" s="20"/>
      <c r="C43" s="20"/>
      <c r="D43" s="20"/>
      <c r="E43" s="20"/>
      <c r="F43" s="20"/>
      <c r="G43" s="28"/>
      <c r="H43" s="20"/>
    </row>
    <row r="44" spans="2:8" ht="12.75">
      <c r="B44" s="2"/>
      <c r="C44" s="6"/>
      <c r="D44" s="2"/>
      <c r="E44" s="6"/>
      <c r="F44" s="2"/>
      <c r="G44" s="6"/>
      <c r="H44" s="2"/>
    </row>
    <row r="45" spans="1:8" ht="12.75">
      <c r="A45" t="s">
        <v>151</v>
      </c>
      <c r="B45" s="2"/>
      <c r="C45" s="6"/>
      <c r="D45" s="2"/>
      <c r="E45" s="6"/>
      <c r="F45" s="2"/>
      <c r="G45" s="6"/>
      <c r="H45" s="2"/>
    </row>
    <row r="46" spans="1:8" ht="12.75">
      <c r="A46" t="s">
        <v>170</v>
      </c>
      <c r="B46" s="2"/>
      <c r="C46" s="6"/>
      <c r="D46" s="2"/>
      <c r="E46" s="6"/>
      <c r="F46" s="2"/>
      <c r="G46" s="6"/>
      <c r="H46" s="2"/>
    </row>
    <row r="47" spans="2:8" ht="12.75">
      <c r="B47" s="2"/>
      <c r="C47" s="6"/>
      <c r="D47" s="2"/>
      <c r="E47" s="6"/>
      <c r="F47" s="2"/>
      <c r="G47" s="6"/>
      <c r="H47" s="2"/>
    </row>
    <row r="48" spans="2:8" ht="12.75">
      <c r="B48" s="2"/>
      <c r="C48" s="6"/>
      <c r="D48" s="2"/>
      <c r="E48" s="6"/>
      <c r="F48" s="2"/>
      <c r="G48" s="6"/>
      <c r="H48" s="2"/>
    </row>
    <row r="49" spans="2:8" ht="12.75">
      <c r="B49" s="2"/>
      <c r="C49" s="6"/>
      <c r="D49" s="2"/>
      <c r="E49" s="6"/>
      <c r="F49" s="2"/>
      <c r="G49" s="6"/>
      <c r="H49" s="2"/>
    </row>
    <row r="50" spans="3:7" ht="12.75">
      <c r="C50" s="4"/>
      <c r="E50" s="4"/>
      <c r="G50" s="4"/>
    </row>
    <row r="51" spans="3:7" ht="12.75">
      <c r="C51" s="4"/>
      <c r="E51" s="4"/>
      <c r="G51" s="4"/>
    </row>
    <row r="52" spans="3:8" ht="12.75">
      <c r="C52" s="4"/>
      <c r="E52" s="4"/>
      <c r="G52" s="4"/>
      <c r="H52" t="s">
        <v>7</v>
      </c>
    </row>
    <row r="53" spans="3:8" ht="12.75">
      <c r="C53" s="4"/>
      <c r="E53" s="4"/>
      <c r="G53" s="4"/>
      <c r="H53" s="2" t="s">
        <v>7</v>
      </c>
    </row>
    <row r="54" spans="3:7" ht="12.75">
      <c r="C54" s="4"/>
      <c r="E54" s="4"/>
      <c r="G54" s="4"/>
    </row>
    <row r="55" spans="3:7" ht="12.75">
      <c r="C55" s="4"/>
      <c r="E55" s="4"/>
      <c r="G55" s="4"/>
    </row>
    <row r="56" spans="3:7" ht="12.75">
      <c r="C56" s="4"/>
      <c r="E56" s="4"/>
      <c r="G56" s="4"/>
    </row>
    <row r="57" spans="3:7" ht="12.75">
      <c r="C57" s="4"/>
      <c r="E57" s="4"/>
      <c r="G57" s="4"/>
    </row>
    <row r="58" spans="3:7" ht="12.75">
      <c r="C58" s="4"/>
      <c r="E58" s="4"/>
      <c r="G58" s="4"/>
    </row>
    <row r="59" spans="3:7" ht="12.75">
      <c r="C59" s="4"/>
      <c r="E59" s="4"/>
      <c r="G59" s="4"/>
    </row>
    <row r="60" spans="3:7" ht="12.75">
      <c r="C60" s="4"/>
      <c r="E60" s="4"/>
      <c r="G60" s="4"/>
    </row>
    <row r="61" spans="3:7" ht="12.75">
      <c r="C61" s="4"/>
      <c r="E61" s="4"/>
      <c r="G61" s="4"/>
    </row>
    <row r="62" spans="3:7" ht="12.75">
      <c r="C62" s="4"/>
      <c r="E62" s="4"/>
      <c r="G62" s="4"/>
    </row>
    <row r="63" spans="3:7" ht="12.75">
      <c r="C63" s="4"/>
      <c r="E63" s="4"/>
      <c r="G63" s="4"/>
    </row>
  </sheetData>
  <mergeCells count="2">
    <mergeCell ref="F11:H11"/>
    <mergeCell ref="B11:D11"/>
  </mergeCells>
  <printOptions/>
  <pageMargins left="0.75" right="0.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H69"/>
  <sheetViews>
    <sheetView zoomScale="80" zoomScaleNormal="80" workbookViewId="0" topLeftCell="A1">
      <selection activeCell="B47" sqref="B47"/>
    </sheetView>
  </sheetViews>
  <sheetFormatPr defaultColWidth="9.140625" defaultRowHeight="12.75"/>
  <cols>
    <col min="2" max="2" width="43.421875" style="0" customWidth="1"/>
    <col min="3" max="3" width="18.57421875" style="0" bestFit="1" customWidth="1"/>
    <col min="4" max="4" width="1.7109375" style="0" customWidth="1"/>
    <col min="5" max="5" width="20.8515625" style="0" bestFit="1" customWidth="1"/>
  </cols>
  <sheetData>
    <row r="1" ht="12.75">
      <c r="B1" s="17" t="s">
        <v>0</v>
      </c>
    </row>
    <row r="2" ht="12.75">
      <c r="B2" s="16" t="s">
        <v>15</v>
      </c>
    </row>
    <row r="3" ht="12.75">
      <c r="B3" s="16"/>
    </row>
    <row r="4" ht="12.75">
      <c r="B4" s="17" t="s">
        <v>16</v>
      </c>
    </row>
    <row r="5" spans="3:5" ht="12.75">
      <c r="C5" s="1" t="s">
        <v>7</v>
      </c>
      <c r="D5" s="4"/>
      <c r="E5" s="1" t="s">
        <v>9</v>
      </c>
    </row>
    <row r="6" spans="3:5" ht="12.75">
      <c r="C6" s="1" t="s">
        <v>10</v>
      </c>
      <c r="D6" s="4"/>
      <c r="E6" s="1" t="s">
        <v>11</v>
      </c>
    </row>
    <row r="7" spans="3:5" ht="12.75">
      <c r="C7" s="8" t="s">
        <v>12</v>
      </c>
      <c r="D7" s="4"/>
      <c r="E7" s="1" t="s">
        <v>13</v>
      </c>
    </row>
    <row r="8" spans="3:5" ht="12.75">
      <c r="C8" s="7">
        <v>39538</v>
      </c>
      <c r="D8" s="5"/>
      <c r="E8" s="7">
        <v>39172</v>
      </c>
    </row>
    <row r="9" spans="3:5" ht="12.75">
      <c r="C9" s="1" t="s">
        <v>4</v>
      </c>
      <c r="D9" s="4"/>
      <c r="E9" s="1" t="s">
        <v>4</v>
      </c>
    </row>
    <row r="10" spans="2:5" ht="12.75">
      <c r="B10" s="9" t="s">
        <v>92</v>
      </c>
      <c r="C10" s="1"/>
      <c r="D10" s="4"/>
      <c r="E10" s="1"/>
    </row>
    <row r="11" spans="2:5" ht="12.75">
      <c r="B11" s="9" t="s">
        <v>62</v>
      </c>
      <c r="C11" s="1"/>
      <c r="D11" s="4"/>
      <c r="E11" s="1"/>
    </row>
    <row r="12" spans="2:7" ht="12.75">
      <c r="B12" s="13" t="s">
        <v>17</v>
      </c>
      <c r="C12" s="29">
        <v>24229</v>
      </c>
      <c r="D12" s="6"/>
      <c r="E12" s="29">
        <v>23356</v>
      </c>
      <c r="G12" t="s">
        <v>7</v>
      </c>
    </row>
    <row r="13" spans="2:5" ht="12.75">
      <c r="B13" s="13" t="s">
        <v>65</v>
      </c>
      <c r="C13" s="2">
        <v>1459</v>
      </c>
      <c r="D13" s="6"/>
      <c r="E13" s="2">
        <v>1459</v>
      </c>
    </row>
    <row r="14" spans="2:5" ht="12.75">
      <c r="B14" s="13"/>
      <c r="C14" s="11">
        <f>SUM(C12:C13)</f>
        <v>25688</v>
      </c>
      <c r="D14" s="6"/>
      <c r="E14" s="11">
        <f>SUM(E12:E13)</f>
        <v>24815</v>
      </c>
    </row>
    <row r="15" ht="12.75">
      <c r="D15" s="4"/>
    </row>
    <row r="16" spans="2:4" ht="12.75">
      <c r="B16" s="10" t="s">
        <v>14</v>
      </c>
      <c r="D16" s="4"/>
    </row>
    <row r="17" spans="2:5" ht="12.75">
      <c r="B17" t="s">
        <v>63</v>
      </c>
      <c r="C17" s="29">
        <v>10843</v>
      </c>
      <c r="D17" s="6"/>
      <c r="E17" s="29">
        <v>9781</v>
      </c>
    </row>
    <row r="18" spans="2:5" ht="12.75">
      <c r="B18" t="s">
        <v>64</v>
      </c>
      <c r="C18" s="2">
        <v>17</v>
      </c>
      <c r="D18" s="6"/>
      <c r="E18" s="2">
        <v>17</v>
      </c>
    </row>
    <row r="19" spans="2:7" ht="12.75">
      <c r="B19" t="s">
        <v>98</v>
      </c>
      <c r="C19" s="29">
        <v>16278</v>
      </c>
      <c r="D19" s="6"/>
      <c r="E19" s="29">
        <v>18600</v>
      </c>
      <c r="G19" t="s">
        <v>7</v>
      </c>
    </row>
    <row r="20" spans="2:5" ht="12.75">
      <c r="B20" t="s">
        <v>89</v>
      </c>
      <c r="C20" s="29">
        <v>3733</v>
      </c>
      <c r="D20" s="6"/>
      <c r="E20" s="29">
        <v>4285</v>
      </c>
    </row>
    <row r="21" spans="2:7" ht="12.75">
      <c r="B21" t="s">
        <v>66</v>
      </c>
      <c r="C21" s="2">
        <v>122</v>
      </c>
      <c r="D21" s="6"/>
      <c r="E21" s="2">
        <v>122</v>
      </c>
      <c r="G21" t="s">
        <v>7</v>
      </c>
    </row>
    <row r="22" spans="2:5" ht="12.75">
      <c r="B22" t="s">
        <v>67</v>
      </c>
      <c r="C22" s="2">
        <v>2049</v>
      </c>
      <c r="D22" s="6"/>
      <c r="E22" s="2">
        <v>2488</v>
      </c>
    </row>
    <row r="23" spans="3:7" ht="12.75">
      <c r="C23" s="11">
        <f>SUM(C17:C22)</f>
        <v>33042</v>
      </c>
      <c r="D23" s="6"/>
      <c r="E23" s="11">
        <f>SUM(E17:E22)</f>
        <v>35293</v>
      </c>
      <c r="G23" s="2" t="s">
        <v>7</v>
      </c>
    </row>
    <row r="24" spans="3:7" ht="12.75">
      <c r="C24" s="6"/>
      <c r="D24" s="6"/>
      <c r="E24" s="6"/>
      <c r="G24" s="2"/>
    </row>
    <row r="25" spans="2:7" ht="13.5" thickBot="1">
      <c r="B25" s="9" t="s">
        <v>90</v>
      </c>
      <c r="C25" s="37">
        <f>+C14+C23</f>
        <v>58730</v>
      </c>
      <c r="D25" s="6"/>
      <c r="E25" s="37">
        <f>+E14+E23</f>
        <v>60108</v>
      </c>
      <c r="G25" s="2"/>
    </row>
    <row r="26" spans="3:7" ht="13.5" thickTop="1">
      <c r="C26" s="6"/>
      <c r="D26" s="6"/>
      <c r="E26" s="6"/>
      <c r="G26" s="2"/>
    </row>
    <row r="27" spans="2:7" ht="12.75">
      <c r="B27" s="9" t="s">
        <v>91</v>
      </c>
      <c r="C27" s="6"/>
      <c r="D27" s="6"/>
      <c r="E27" s="6"/>
      <c r="G27" s="2"/>
    </row>
    <row r="28" spans="2:4" ht="12.75">
      <c r="B28" s="9" t="s">
        <v>93</v>
      </c>
      <c r="D28" s="4"/>
    </row>
    <row r="29" spans="2:5" ht="12.75">
      <c r="B29" t="s">
        <v>69</v>
      </c>
      <c r="C29" s="2">
        <v>45053</v>
      </c>
      <c r="D29" s="6"/>
      <c r="E29" s="2">
        <v>45053</v>
      </c>
    </row>
    <row r="30" spans="2:5" ht="12.75">
      <c r="B30" t="s">
        <v>70</v>
      </c>
      <c r="C30" s="2">
        <v>6447</v>
      </c>
      <c r="D30" s="6"/>
      <c r="E30" s="2">
        <v>6447</v>
      </c>
    </row>
    <row r="31" spans="2:5" ht="12.75">
      <c r="B31" t="s">
        <v>156</v>
      </c>
      <c r="C31" s="2">
        <v>-19693</v>
      </c>
      <c r="D31" s="6"/>
      <c r="E31" s="2">
        <v>-21949</v>
      </c>
    </row>
    <row r="32" spans="2:5" ht="12.75">
      <c r="B32" s="2" t="s">
        <v>7</v>
      </c>
      <c r="C32" s="14"/>
      <c r="D32" s="4"/>
      <c r="E32" s="14"/>
    </row>
    <row r="33" spans="2:5" ht="12.75">
      <c r="B33" s="9" t="s">
        <v>199</v>
      </c>
      <c r="C33" s="11">
        <f>SUM(C29:C32)</f>
        <v>31807</v>
      </c>
      <c r="D33" s="6"/>
      <c r="E33" s="11">
        <f>SUM(E29:E32)</f>
        <v>29551</v>
      </c>
    </row>
    <row r="34" spans="3:5" ht="12.75">
      <c r="C34" s="2"/>
      <c r="D34" s="6"/>
      <c r="E34" s="2"/>
    </row>
    <row r="35" spans="2:4" ht="12.75">
      <c r="B35" s="10" t="s">
        <v>94</v>
      </c>
      <c r="D35" s="4"/>
    </row>
    <row r="36" spans="2:5" ht="12.75">
      <c r="B36" s="38" t="s">
        <v>131</v>
      </c>
      <c r="C36" s="2">
        <v>10617</v>
      </c>
      <c r="D36" s="4"/>
      <c r="E36" s="2">
        <v>5986</v>
      </c>
    </row>
    <row r="37" spans="2:5" ht="12.75">
      <c r="B37" s="38" t="s">
        <v>132</v>
      </c>
      <c r="C37" s="2">
        <v>1004</v>
      </c>
      <c r="D37" s="4"/>
      <c r="E37" s="2">
        <v>898</v>
      </c>
    </row>
    <row r="38" spans="2:5" ht="12.75">
      <c r="B38" s="38"/>
      <c r="C38" s="14"/>
      <c r="D38" s="4"/>
      <c r="E38" s="14"/>
    </row>
    <row r="39" spans="2:5" ht="12.75">
      <c r="B39" s="38"/>
      <c r="C39" s="2">
        <f>SUM(C36:C38)</f>
        <v>11621</v>
      </c>
      <c r="D39" s="4"/>
      <c r="E39" s="2">
        <f>SUM(E36:E38)</f>
        <v>6884</v>
      </c>
    </row>
    <row r="40" spans="2:4" ht="12.75">
      <c r="B40" s="10" t="s">
        <v>95</v>
      </c>
      <c r="D40" s="4"/>
    </row>
    <row r="41" spans="2:5" ht="12.75">
      <c r="B41" t="s">
        <v>97</v>
      </c>
      <c r="C41" s="2">
        <v>5813</v>
      </c>
      <c r="D41" s="6"/>
      <c r="E41" s="2">
        <v>6974</v>
      </c>
    </row>
    <row r="42" spans="2:5" ht="12.75">
      <c r="B42" t="s">
        <v>96</v>
      </c>
      <c r="C42" s="2">
        <v>3388</v>
      </c>
      <c r="D42" s="6"/>
      <c r="E42" s="2">
        <v>2515</v>
      </c>
    </row>
    <row r="43" spans="2:7" ht="12.75">
      <c r="B43" t="s">
        <v>150</v>
      </c>
      <c r="C43" s="2">
        <v>5405</v>
      </c>
      <c r="D43" s="6"/>
      <c r="E43" s="2">
        <v>13667</v>
      </c>
      <c r="G43" s="2" t="s">
        <v>7</v>
      </c>
    </row>
    <row r="44" spans="2:7" ht="12.75">
      <c r="B44" t="s">
        <v>132</v>
      </c>
      <c r="C44" s="2">
        <v>630</v>
      </c>
      <c r="D44" s="6"/>
      <c r="E44" s="2">
        <v>408</v>
      </c>
      <c r="G44" s="2"/>
    </row>
    <row r="45" spans="2:7" ht="12.75">
      <c r="B45" t="s">
        <v>68</v>
      </c>
      <c r="C45" s="2">
        <v>66</v>
      </c>
      <c r="D45" s="6"/>
      <c r="E45" s="2">
        <v>109</v>
      </c>
      <c r="G45" s="2" t="s">
        <v>7</v>
      </c>
    </row>
    <row r="46" spans="2:5" ht="12.75">
      <c r="B46" t="s">
        <v>7</v>
      </c>
      <c r="C46" s="2" t="s">
        <v>7</v>
      </c>
      <c r="D46" s="6"/>
      <c r="E46" s="2" t="s">
        <v>7</v>
      </c>
    </row>
    <row r="47" spans="3:7" ht="12.75">
      <c r="C47" s="11">
        <f>SUM(C41:C46)</f>
        <v>15302</v>
      </c>
      <c r="D47" s="6"/>
      <c r="E47" s="11">
        <f>SUM(E41:E46)</f>
        <v>23673</v>
      </c>
      <c r="G47" t="s">
        <v>7</v>
      </c>
    </row>
    <row r="48" spans="3:5" ht="12.75">
      <c r="C48" s="6"/>
      <c r="D48" s="6"/>
      <c r="E48" s="6"/>
    </row>
    <row r="49" spans="2:5" ht="12.75">
      <c r="B49" s="9" t="s">
        <v>152</v>
      </c>
      <c r="C49" s="6">
        <f>+C39+C47</f>
        <v>26923</v>
      </c>
      <c r="D49" s="6"/>
      <c r="E49" s="6">
        <f>+E39+E47</f>
        <v>30557</v>
      </c>
    </row>
    <row r="50" spans="2:5" ht="12.75">
      <c r="B50" s="9"/>
      <c r="C50" s="6"/>
      <c r="D50" s="6"/>
      <c r="E50" s="6"/>
    </row>
    <row r="51" spans="2:8" ht="13.5" thickBot="1">
      <c r="B51" s="9" t="s">
        <v>153</v>
      </c>
      <c r="C51" s="12">
        <f>+C33+C49</f>
        <v>58730</v>
      </c>
      <c r="D51" s="6"/>
      <c r="E51" s="12">
        <f>+E33+E49</f>
        <v>60108</v>
      </c>
      <c r="H51" s="2" t="s">
        <v>7</v>
      </c>
    </row>
    <row r="52" spans="3:5" ht="13.5" thickTop="1">
      <c r="C52" s="2"/>
      <c r="D52" s="6"/>
      <c r="E52" s="2"/>
    </row>
    <row r="53" ht="12.75">
      <c r="D53" s="4"/>
    </row>
    <row r="54" spans="2:4" ht="12.75">
      <c r="B54" t="s">
        <v>154</v>
      </c>
      <c r="D54" s="4"/>
    </row>
    <row r="55" spans="2:5" ht="13.5" thickBot="1">
      <c r="B55" t="s">
        <v>155</v>
      </c>
      <c r="C55" s="15">
        <f>+C33/C29</f>
        <v>0.705990722038488</v>
      </c>
      <c r="D55" s="4"/>
      <c r="E55" s="15">
        <f>+E33/E29</f>
        <v>0.655916365169911</v>
      </c>
    </row>
    <row r="56" ht="12.75">
      <c r="D56" s="4"/>
    </row>
    <row r="57" spans="2:4" ht="12.75">
      <c r="B57" t="s">
        <v>179</v>
      </c>
      <c r="D57" s="4"/>
    </row>
    <row r="58" spans="2:4" ht="12.75">
      <c r="B58" t="s">
        <v>170</v>
      </c>
      <c r="D58" s="4"/>
    </row>
    <row r="59" spans="3:4" ht="12.75">
      <c r="C59" s="20" t="s">
        <v>7</v>
      </c>
      <c r="D59" s="4"/>
    </row>
    <row r="60" ht="12.75">
      <c r="D60" s="4"/>
    </row>
    <row r="61" ht="12.75">
      <c r="D61" s="4"/>
    </row>
    <row r="62" ht="12.75">
      <c r="D62" s="4"/>
    </row>
    <row r="63" ht="12.75">
      <c r="D63" s="4"/>
    </row>
    <row r="64" ht="12.75">
      <c r="D64" s="4"/>
    </row>
    <row r="65" ht="12.75">
      <c r="D65" s="4"/>
    </row>
    <row r="66" ht="12.75">
      <c r="D66" s="4"/>
    </row>
    <row r="67" ht="12.75">
      <c r="D67" s="4"/>
    </row>
    <row r="68" ht="12.75">
      <c r="D68" s="4"/>
    </row>
    <row r="69" ht="12.75">
      <c r="D69" s="4"/>
    </row>
  </sheetData>
  <printOptions/>
  <pageMargins left="0.75" right="0.5" top="1" bottom="0.5"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I54"/>
  <sheetViews>
    <sheetView zoomScale="80" zoomScaleNormal="80" workbookViewId="0" topLeftCell="A1">
      <selection activeCell="B31" sqref="B31:I32"/>
    </sheetView>
  </sheetViews>
  <sheetFormatPr defaultColWidth="9.140625" defaultRowHeight="12.75"/>
  <cols>
    <col min="2" max="2" width="33.28125" style="0" customWidth="1"/>
    <col min="3" max="3" width="12.7109375" style="0" customWidth="1"/>
    <col min="4" max="4" width="1.7109375" style="0" customWidth="1"/>
    <col min="5" max="5" width="13.7109375" style="0" customWidth="1"/>
    <col min="6" max="6" width="1.7109375" style="0" customWidth="1"/>
    <col min="7" max="7" width="12.7109375" style="0" customWidth="1"/>
    <col min="8" max="8" width="1.7109375" style="0" customWidth="1"/>
    <col min="9" max="9" width="12.7109375" style="0" customWidth="1"/>
  </cols>
  <sheetData>
    <row r="1" ht="12.75">
      <c r="B1" s="17" t="s">
        <v>0</v>
      </c>
    </row>
    <row r="2" ht="12.75">
      <c r="B2" s="16" t="s">
        <v>15</v>
      </c>
    </row>
    <row r="3" ht="12.75">
      <c r="B3" s="16"/>
    </row>
    <row r="4" ht="12.75">
      <c r="B4" s="17" t="s">
        <v>23</v>
      </c>
    </row>
    <row r="5" ht="12.75">
      <c r="B5" t="s">
        <v>195</v>
      </c>
    </row>
    <row r="9" ht="12.75">
      <c r="E9" t="s">
        <v>7</v>
      </c>
    </row>
    <row r="10" spans="3:7" ht="12.75">
      <c r="C10" t="s">
        <v>176</v>
      </c>
      <c r="E10" s="4"/>
      <c r="F10" s="4"/>
      <c r="G10" s="4"/>
    </row>
    <row r="11" spans="4:7" ht="12.75">
      <c r="D11" s="43" t="s">
        <v>99</v>
      </c>
      <c r="F11" s="4"/>
      <c r="G11" s="43" t="s">
        <v>26</v>
      </c>
    </row>
    <row r="13" spans="3:7" ht="12.75">
      <c r="C13" t="s">
        <v>24</v>
      </c>
      <c r="E13" t="s">
        <v>24</v>
      </c>
      <c r="G13" t="s">
        <v>28</v>
      </c>
    </row>
    <row r="14" spans="3:9" ht="12.75">
      <c r="C14" t="s">
        <v>25</v>
      </c>
      <c r="E14" t="s">
        <v>27</v>
      </c>
      <c r="G14" t="s">
        <v>29</v>
      </c>
      <c r="I14" t="s">
        <v>199</v>
      </c>
    </row>
    <row r="15" spans="3:9" ht="12.75">
      <c r="C15" t="s">
        <v>4</v>
      </c>
      <c r="E15" t="s">
        <v>4</v>
      </c>
      <c r="G15" t="s">
        <v>4</v>
      </c>
      <c r="I15" t="s">
        <v>4</v>
      </c>
    </row>
    <row r="17" spans="2:9" ht="12.75">
      <c r="B17" s="9" t="s">
        <v>100</v>
      </c>
      <c r="C17" s="2">
        <v>45053</v>
      </c>
      <c r="D17" s="2"/>
      <c r="E17" s="2">
        <v>6447</v>
      </c>
      <c r="F17" s="2"/>
      <c r="G17" s="2">
        <v>-20690</v>
      </c>
      <c r="H17" s="2"/>
      <c r="I17" s="2">
        <f>SUM(C17:G17)</f>
        <v>30810</v>
      </c>
    </row>
    <row r="18" spans="3:9" ht="12.75">
      <c r="C18" s="2"/>
      <c r="D18" s="2"/>
      <c r="E18" s="2"/>
      <c r="F18" s="2"/>
      <c r="G18" s="2"/>
      <c r="H18" s="2"/>
      <c r="I18" s="2"/>
    </row>
    <row r="19" spans="2:9" ht="12.75">
      <c r="B19" s="19" t="s">
        <v>193</v>
      </c>
      <c r="C19" s="2">
        <v>0</v>
      </c>
      <c r="D19" s="2"/>
      <c r="E19" s="2">
        <v>0</v>
      </c>
      <c r="F19" s="2"/>
      <c r="G19" s="2">
        <v>-1259</v>
      </c>
      <c r="H19" s="2"/>
      <c r="I19" s="2">
        <f>SUM(C19:G19)</f>
        <v>-1259</v>
      </c>
    </row>
    <row r="20" spans="3:9" ht="12.75">
      <c r="C20" s="2"/>
      <c r="D20" s="2"/>
      <c r="E20" s="2"/>
      <c r="F20" s="2"/>
      <c r="G20" s="2"/>
      <c r="H20" s="2"/>
      <c r="I20" s="2"/>
    </row>
    <row r="21" spans="2:9" ht="13.5" thickBot="1">
      <c r="B21" s="9" t="s">
        <v>181</v>
      </c>
      <c r="C21" s="12">
        <f>SUM(C17:C20)</f>
        <v>45053</v>
      </c>
      <c r="D21" s="6"/>
      <c r="E21" s="12">
        <f>SUM(E17:E20)</f>
        <v>6447</v>
      </c>
      <c r="F21" s="6"/>
      <c r="G21" s="12">
        <f>SUM(G17:G20)</f>
        <v>-21949</v>
      </c>
      <c r="H21" s="6"/>
      <c r="I21" s="12">
        <f>SUM(I17:I20)</f>
        <v>29551</v>
      </c>
    </row>
    <row r="22" spans="3:9" ht="13.5" thickTop="1">
      <c r="C22" s="2"/>
      <c r="D22" s="2"/>
      <c r="E22" s="2"/>
      <c r="F22" s="2"/>
      <c r="G22" s="2"/>
      <c r="H22" s="2"/>
      <c r="I22" s="2"/>
    </row>
    <row r="23" spans="3:9" ht="12.75">
      <c r="C23" s="2"/>
      <c r="D23" s="2"/>
      <c r="E23" s="2"/>
      <c r="F23" s="2"/>
      <c r="G23" s="2"/>
      <c r="H23" s="2"/>
      <c r="I23" s="2"/>
    </row>
    <row r="24" spans="2:9" ht="12.75">
      <c r="B24" s="9" t="s">
        <v>169</v>
      </c>
      <c r="C24" s="2">
        <v>45053</v>
      </c>
      <c r="D24" s="2"/>
      <c r="E24" s="2">
        <v>6447</v>
      </c>
      <c r="F24" s="2"/>
      <c r="G24" s="2">
        <v>-21949</v>
      </c>
      <c r="H24" s="2"/>
      <c r="I24" s="2">
        <f>SUM(C24:G24)</f>
        <v>29551</v>
      </c>
    </row>
    <row r="25" spans="3:9" ht="12.75">
      <c r="C25" s="2"/>
      <c r="D25" s="2"/>
      <c r="E25" s="2"/>
      <c r="F25" s="2"/>
      <c r="G25" s="2"/>
      <c r="H25" s="2"/>
      <c r="I25" s="2"/>
    </row>
    <row r="26" spans="2:9" ht="12.75">
      <c r="B26" s="19" t="s">
        <v>186</v>
      </c>
      <c r="C26" s="2">
        <v>0</v>
      </c>
      <c r="D26" s="2"/>
      <c r="E26" s="2">
        <v>0</v>
      </c>
      <c r="F26" s="2"/>
      <c r="G26" s="2">
        <v>2256</v>
      </c>
      <c r="H26" s="2"/>
      <c r="I26" s="2">
        <f>SUM(C26:G26)</f>
        <v>2256</v>
      </c>
    </row>
    <row r="27" spans="3:9" ht="12.75">
      <c r="C27" s="2"/>
      <c r="D27" s="2"/>
      <c r="E27" s="2"/>
      <c r="F27" s="2"/>
      <c r="G27" s="2"/>
      <c r="H27" s="2"/>
      <c r="I27" s="2"/>
    </row>
    <row r="28" spans="2:9" ht="13.5" thickBot="1">
      <c r="B28" s="9" t="s">
        <v>182</v>
      </c>
      <c r="C28" s="12">
        <f>SUM(C24:C27)</f>
        <v>45053</v>
      </c>
      <c r="D28" s="6"/>
      <c r="E28" s="12">
        <f>SUM(E24:E27)</f>
        <v>6447</v>
      </c>
      <c r="F28" s="6"/>
      <c r="G28" s="12">
        <f>SUM(G24:G27)</f>
        <v>-19693</v>
      </c>
      <c r="H28" s="6"/>
      <c r="I28" s="12">
        <f>SUM(I24:I27)</f>
        <v>31807</v>
      </c>
    </row>
    <row r="29" spans="2:9" ht="13.5" thickTop="1">
      <c r="B29" s="9"/>
      <c r="C29" s="6"/>
      <c r="D29" s="6"/>
      <c r="E29" s="6"/>
      <c r="F29" s="6"/>
      <c r="G29" s="6"/>
      <c r="H29" s="6"/>
      <c r="I29" s="6"/>
    </row>
    <row r="30" spans="3:9" ht="12.75">
      <c r="C30" s="2"/>
      <c r="D30" s="2"/>
      <c r="E30" s="2"/>
      <c r="F30" s="2"/>
      <c r="G30" s="2"/>
      <c r="H30" s="2"/>
      <c r="I30" s="2"/>
    </row>
    <row r="31" spans="2:9" ht="12.75">
      <c r="B31" s="53" t="s">
        <v>208</v>
      </c>
      <c r="C31" s="53"/>
      <c r="D31" s="53"/>
      <c r="E31" s="53"/>
      <c r="F31" s="53"/>
      <c r="G31" s="53"/>
      <c r="H31" s="53"/>
      <c r="I31" s="53"/>
    </row>
    <row r="32" spans="2:9" ht="12.75">
      <c r="B32" s="53"/>
      <c r="C32" s="53"/>
      <c r="D32" s="53"/>
      <c r="E32" s="53"/>
      <c r="F32" s="53"/>
      <c r="G32" s="53"/>
      <c r="H32" s="53"/>
      <c r="I32" s="53"/>
    </row>
    <row r="33" spans="3:9" ht="12.75">
      <c r="C33" s="2"/>
      <c r="D33" s="2"/>
      <c r="E33" s="2"/>
      <c r="F33" s="2"/>
      <c r="G33" s="2" t="s">
        <v>7</v>
      </c>
      <c r="H33" s="2"/>
      <c r="I33" s="2"/>
    </row>
    <row r="34" spans="3:9" ht="12.75">
      <c r="C34" s="2"/>
      <c r="D34" s="2"/>
      <c r="E34" s="2"/>
      <c r="F34" s="2"/>
      <c r="G34" s="2"/>
      <c r="H34" s="2"/>
      <c r="I34" s="2"/>
    </row>
    <row r="35" spans="3:9" ht="12.75">
      <c r="C35" s="2"/>
      <c r="D35" s="2"/>
      <c r="E35" s="2"/>
      <c r="F35" s="2"/>
      <c r="G35" s="2"/>
      <c r="H35" s="2"/>
      <c r="I35" s="2"/>
    </row>
    <row r="36" spans="3:9" ht="12.75">
      <c r="C36" s="2"/>
      <c r="D36" s="2"/>
      <c r="E36" s="2"/>
      <c r="F36" s="2"/>
      <c r="G36" s="2"/>
      <c r="H36" s="2"/>
      <c r="I36" s="2"/>
    </row>
    <row r="37" spans="3:9" ht="12.75">
      <c r="C37" s="2"/>
      <c r="D37" s="2"/>
      <c r="E37" s="2"/>
      <c r="F37" s="2"/>
      <c r="G37" s="2"/>
      <c r="H37" s="2"/>
      <c r="I37" s="2"/>
    </row>
    <row r="38" spans="3:9" ht="12.75">
      <c r="C38" s="2"/>
      <c r="D38" s="2"/>
      <c r="E38" s="2"/>
      <c r="F38" s="2"/>
      <c r="G38" s="2"/>
      <c r="H38" s="2"/>
      <c r="I38" s="2"/>
    </row>
    <row r="39" spans="3:9" ht="12.75">
      <c r="C39" s="2"/>
      <c r="D39" s="2"/>
      <c r="E39" s="2"/>
      <c r="F39" s="2"/>
      <c r="G39" s="2"/>
      <c r="H39" s="2"/>
      <c r="I39" s="2"/>
    </row>
    <row r="40" spans="3:9" ht="12.75">
      <c r="C40" s="2"/>
      <c r="D40" s="2"/>
      <c r="E40" s="2"/>
      <c r="F40" s="2"/>
      <c r="G40" s="2"/>
      <c r="H40" s="2"/>
      <c r="I40" s="2"/>
    </row>
    <row r="41" spans="3:9" ht="12.75">
      <c r="C41" s="2"/>
      <c r="D41" s="2"/>
      <c r="E41" s="2"/>
      <c r="F41" s="2"/>
      <c r="G41" s="2"/>
      <c r="H41" s="2"/>
      <c r="I41" s="2"/>
    </row>
    <row r="42" spans="3:9" ht="12.75">
      <c r="C42" s="2"/>
      <c r="D42" s="2"/>
      <c r="E42" s="2"/>
      <c r="F42" s="2"/>
      <c r="G42" s="2"/>
      <c r="H42" s="2"/>
      <c r="I42" s="2"/>
    </row>
    <row r="43" spans="3:9" ht="12.75">
      <c r="C43" s="2"/>
      <c r="D43" s="2"/>
      <c r="E43" s="2"/>
      <c r="F43" s="2"/>
      <c r="G43" s="2"/>
      <c r="H43" s="2"/>
      <c r="I43" s="2"/>
    </row>
    <row r="44" spans="3:9" ht="12.75">
      <c r="C44" s="2"/>
      <c r="D44" s="2"/>
      <c r="E44" s="2"/>
      <c r="F44" s="2"/>
      <c r="G44" s="2"/>
      <c r="H44" s="2"/>
      <c r="I44" s="2"/>
    </row>
    <row r="45" spans="3:9" ht="12.75">
      <c r="C45" s="2"/>
      <c r="D45" s="2"/>
      <c r="E45" s="2"/>
      <c r="F45" s="2"/>
      <c r="G45" s="2"/>
      <c r="H45" s="2"/>
      <c r="I45" s="2"/>
    </row>
    <row r="46" spans="3:9" ht="12.75">
      <c r="C46" s="2"/>
      <c r="D46" s="2"/>
      <c r="E46" s="2"/>
      <c r="F46" s="2"/>
      <c r="G46" s="2"/>
      <c r="H46" s="2"/>
      <c r="I46" s="2"/>
    </row>
    <row r="47" spans="3:9" ht="12.75">
      <c r="C47" s="2"/>
      <c r="D47" s="2"/>
      <c r="E47" s="2"/>
      <c r="F47" s="2"/>
      <c r="G47" s="2"/>
      <c r="H47" s="2"/>
      <c r="I47" s="2"/>
    </row>
    <row r="48" spans="3:9" ht="12.75">
      <c r="C48" s="2"/>
      <c r="D48" s="2"/>
      <c r="E48" s="2"/>
      <c r="F48" s="2"/>
      <c r="G48" s="2"/>
      <c r="H48" s="2"/>
      <c r="I48" s="2"/>
    </row>
    <row r="49" spans="3:9" ht="12.75">
      <c r="C49" s="2"/>
      <c r="D49" s="2"/>
      <c r="E49" s="2"/>
      <c r="F49" s="2"/>
      <c r="G49" s="2"/>
      <c r="H49" s="2"/>
      <c r="I49" s="2"/>
    </row>
    <row r="50" spans="3:9" ht="12.75">
      <c r="C50" s="2"/>
      <c r="D50" s="2"/>
      <c r="E50" s="2"/>
      <c r="F50" s="2"/>
      <c r="G50" s="2"/>
      <c r="H50" s="2"/>
      <c r="I50" s="2"/>
    </row>
    <row r="51" spans="3:9" ht="12.75">
      <c r="C51" s="2"/>
      <c r="D51" s="2"/>
      <c r="E51" s="2"/>
      <c r="F51" s="2"/>
      <c r="G51" s="2"/>
      <c r="H51" s="2"/>
      <c r="I51" s="2"/>
    </row>
    <row r="52" spans="3:9" ht="12.75">
      <c r="C52" s="2"/>
      <c r="D52" s="2"/>
      <c r="E52" s="2"/>
      <c r="F52" s="2"/>
      <c r="G52" s="2"/>
      <c r="H52" s="2"/>
      <c r="I52" s="2"/>
    </row>
    <row r="53" spans="3:9" ht="12.75">
      <c r="C53" s="2"/>
      <c r="D53" s="2"/>
      <c r="E53" s="2"/>
      <c r="F53" s="2"/>
      <c r="G53" s="2"/>
      <c r="H53" s="2"/>
      <c r="I53" s="2"/>
    </row>
    <row r="54" spans="3:9" ht="12.75">
      <c r="C54" s="2"/>
      <c r="D54" s="2"/>
      <c r="E54" s="2"/>
      <c r="F54" s="2"/>
      <c r="G54" s="2"/>
      <c r="H54" s="2"/>
      <c r="I54" s="2"/>
    </row>
  </sheetData>
  <mergeCells count="1">
    <mergeCell ref="B31:I32"/>
  </mergeCells>
  <printOptions/>
  <pageMargins left="0.75" right="0.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I59"/>
  <sheetViews>
    <sheetView zoomScale="80" zoomScaleNormal="80" workbookViewId="0" topLeftCell="A1">
      <selection activeCell="A1" sqref="A1:A16384"/>
    </sheetView>
  </sheetViews>
  <sheetFormatPr defaultColWidth="9.140625" defaultRowHeight="12.75"/>
  <cols>
    <col min="2" max="2" width="60.7109375" style="0" customWidth="1"/>
    <col min="3" max="3" width="13.00390625" style="0" bestFit="1" customWidth="1"/>
    <col min="4" max="4" width="0.85546875" style="0" customWidth="1"/>
    <col min="5" max="5" width="13.7109375" style="0" customWidth="1"/>
  </cols>
  <sheetData>
    <row r="1" ht="12.75">
      <c r="B1" s="17" t="s">
        <v>0</v>
      </c>
    </row>
    <row r="2" ht="12.75">
      <c r="B2" s="16" t="s">
        <v>15</v>
      </c>
    </row>
    <row r="3" ht="12.75">
      <c r="B3" s="16"/>
    </row>
    <row r="4" ht="12.75">
      <c r="B4" s="17" t="s">
        <v>200</v>
      </c>
    </row>
    <row r="5" ht="12.75">
      <c r="C5" s="1"/>
    </row>
    <row r="6" spans="3:5" ht="12.75">
      <c r="C6" s="51" t="s">
        <v>201</v>
      </c>
      <c r="D6" s="51"/>
      <c r="E6" s="51"/>
    </row>
    <row r="7" spans="3:5" ht="12.75">
      <c r="C7" s="7">
        <v>39538</v>
      </c>
      <c r="E7" s="39">
        <v>39172</v>
      </c>
    </row>
    <row r="8" ht="12.75">
      <c r="B8" s="9" t="s">
        <v>133</v>
      </c>
    </row>
    <row r="9" spans="2:5" ht="12.75">
      <c r="B9" t="s">
        <v>186</v>
      </c>
      <c r="C9" s="2">
        <v>2265411</v>
      </c>
      <c r="E9" s="2">
        <v>880716</v>
      </c>
    </row>
    <row r="10" spans="2:5" ht="12.75">
      <c r="B10" t="s">
        <v>134</v>
      </c>
      <c r="C10" s="2"/>
      <c r="E10" s="2"/>
    </row>
    <row r="11" spans="2:5" ht="12.75">
      <c r="B11" t="s">
        <v>87</v>
      </c>
      <c r="C11" s="2">
        <v>1373073</v>
      </c>
      <c r="E11" s="2">
        <v>1376516</v>
      </c>
    </row>
    <row r="12" spans="2:5" ht="12.75">
      <c r="B12" t="s">
        <v>166</v>
      </c>
      <c r="C12" s="2">
        <v>79147</v>
      </c>
      <c r="E12" s="2">
        <v>-9089</v>
      </c>
    </row>
    <row r="13" spans="2:5" ht="12.75">
      <c r="B13" t="s">
        <v>167</v>
      </c>
      <c r="C13" s="2">
        <v>0</v>
      </c>
      <c r="E13" s="2">
        <v>323329</v>
      </c>
    </row>
    <row r="14" spans="2:5" ht="12.75">
      <c r="B14" t="s">
        <v>135</v>
      </c>
      <c r="C14" s="18">
        <v>2096052</v>
      </c>
      <c r="E14" s="18">
        <v>1355155</v>
      </c>
    </row>
    <row r="15" spans="2:5" ht="12.75">
      <c r="B15" t="s">
        <v>173</v>
      </c>
      <c r="C15" s="2">
        <f>SUM(C9:C14)</f>
        <v>5813683</v>
      </c>
      <c r="E15" s="2">
        <f>SUM(E9:E14)</f>
        <v>3926627</v>
      </c>
    </row>
    <row r="16" spans="2:5" ht="12.75">
      <c r="B16" t="s">
        <v>190</v>
      </c>
      <c r="C16" s="2">
        <f>2409731+551554</f>
        <v>2961285</v>
      </c>
      <c r="E16" s="2">
        <v>1484221</v>
      </c>
    </row>
    <row r="17" spans="2:5" ht="12.75">
      <c r="B17" t="s">
        <v>191</v>
      </c>
      <c r="C17" s="2">
        <v>-1061691</v>
      </c>
      <c r="E17" s="2">
        <v>1991462</v>
      </c>
    </row>
    <row r="18" spans="2:5" ht="12.75">
      <c r="B18" t="s">
        <v>192</v>
      </c>
      <c r="C18" s="18">
        <f>-1161081+873012</f>
        <v>-288069</v>
      </c>
      <c r="E18" s="18">
        <v>-858236</v>
      </c>
    </row>
    <row r="19" spans="3:5" ht="12.75">
      <c r="C19" s="6"/>
      <c r="E19" s="6"/>
    </row>
    <row r="20" spans="2:5" ht="12.75">
      <c r="B20" t="s">
        <v>136</v>
      </c>
      <c r="C20" s="6">
        <f>SUM(C15:C18)</f>
        <v>7425208</v>
      </c>
      <c r="D20" t="s">
        <v>7</v>
      </c>
      <c r="E20" s="6">
        <f>SUM(E15:E18)</f>
        <v>6544074</v>
      </c>
    </row>
    <row r="21" spans="2:5" ht="12.75">
      <c r="B21" t="s">
        <v>137</v>
      </c>
      <c r="C21" s="6">
        <f>-C14</f>
        <v>-2096052</v>
      </c>
      <c r="E21" s="6">
        <f>-E14</f>
        <v>-1355155</v>
      </c>
    </row>
    <row r="22" spans="2:6" ht="12.75">
      <c r="B22" t="s">
        <v>138</v>
      </c>
      <c r="C22" s="6">
        <v>-9720</v>
      </c>
      <c r="E22" s="6">
        <v>0</v>
      </c>
      <c r="F22" t="s">
        <v>7</v>
      </c>
    </row>
    <row r="23" spans="2:5" ht="12.75">
      <c r="B23" t="s">
        <v>7</v>
      </c>
      <c r="C23" s="18" t="s">
        <v>7</v>
      </c>
      <c r="E23" s="18" t="s">
        <v>7</v>
      </c>
    </row>
    <row r="24" spans="2:5" ht="12.75">
      <c r="B24" t="s">
        <v>202</v>
      </c>
      <c r="C24" s="2">
        <f>SUM(C20:C23)</f>
        <v>5319436</v>
      </c>
      <c r="E24" s="2">
        <f>SUM(E20:E23)</f>
        <v>5188919</v>
      </c>
    </row>
    <row r="25" spans="3:5" ht="12.75">
      <c r="C25" s="2"/>
      <c r="E25" s="2"/>
    </row>
    <row r="26" spans="2:6" ht="12.75">
      <c r="B26" s="9" t="s">
        <v>139</v>
      </c>
      <c r="C26" s="2"/>
      <c r="E26" s="2"/>
      <c r="F26" t="s">
        <v>7</v>
      </c>
    </row>
    <row r="27" spans="2:5" ht="12.75">
      <c r="B27" s="13" t="s">
        <v>148</v>
      </c>
      <c r="C27" s="2">
        <v>-1294132</v>
      </c>
      <c r="E27" s="2">
        <v>-1679894</v>
      </c>
    </row>
    <row r="28" spans="2:5" ht="12.75">
      <c r="B28" t="s">
        <v>149</v>
      </c>
      <c r="C28" s="2">
        <v>372999</v>
      </c>
      <c r="E28" s="2">
        <v>9090</v>
      </c>
    </row>
    <row r="29" spans="2:5" ht="12.75">
      <c r="B29" t="s">
        <v>168</v>
      </c>
      <c r="C29" s="2">
        <v>0</v>
      </c>
      <c r="E29" s="2">
        <v>155677</v>
      </c>
    </row>
    <row r="30" spans="2:5" ht="12.75">
      <c r="B30" t="s">
        <v>203</v>
      </c>
      <c r="C30" s="2">
        <v>0</v>
      </c>
      <c r="E30" s="2">
        <v>-75000</v>
      </c>
    </row>
    <row r="31" spans="2:5" ht="12.75">
      <c r="B31" t="s">
        <v>7</v>
      </c>
      <c r="C31" s="18" t="s">
        <v>7</v>
      </c>
      <c r="E31" s="18" t="s">
        <v>7</v>
      </c>
    </row>
    <row r="32" spans="2:5" ht="12.75">
      <c r="B32" t="s">
        <v>71</v>
      </c>
      <c r="C32" s="11">
        <f>SUM(C27:C31)</f>
        <v>-921133</v>
      </c>
      <c r="E32" s="11">
        <f>SUM(E27:E31)</f>
        <v>-1590127</v>
      </c>
    </row>
    <row r="33" spans="3:5" ht="12.75">
      <c r="C33" s="6"/>
      <c r="E33" s="6"/>
    </row>
    <row r="34" spans="2:5" ht="12.75">
      <c r="B34" s="9" t="s">
        <v>140</v>
      </c>
      <c r="C34" s="2"/>
      <c r="E34" s="2"/>
    </row>
    <row r="35" spans="2:5" ht="12.75">
      <c r="B35" t="s">
        <v>141</v>
      </c>
      <c r="C35" s="2">
        <v>8500000</v>
      </c>
      <c r="E35" s="2">
        <v>14000000</v>
      </c>
    </row>
    <row r="36" spans="2:5" ht="12.75">
      <c r="B36" t="s">
        <v>204</v>
      </c>
      <c r="C36" s="2">
        <f>-5226099+1500000+243000</f>
        <v>-3483099</v>
      </c>
      <c r="E36" s="2">
        <v>-2489937</v>
      </c>
    </row>
    <row r="37" spans="2:5" ht="12.75">
      <c r="B37" t="s">
        <v>205</v>
      </c>
      <c r="C37" s="2">
        <v>-440932</v>
      </c>
      <c r="D37" s="2"/>
      <c r="E37" s="2">
        <v>610720</v>
      </c>
    </row>
    <row r="38" spans="2:5" ht="12.75">
      <c r="B38" t="s">
        <v>189</v>
      </c>
      <c r="C38" s="2">
        <f>-1500000-7243000</f>
        <v>-8743000</v>
      </c>
      <c r="E38" s="2">
        <v>-15436939</v>
      </c>
    </row>
    <row r="39" spans="2:5" ht="12.75">
      <c r="B39" t="s">
        <v>7</v>
      </c>
      <c r="C39" s="18"/>
      <c r="E39" s="18"/>
    </row>
    <row r="40" spans="3:5" ht="12.75">
      <c r="C40" s="11">
        <f>SUM(C35:C39)</f>
        <v>-4167031</v>
      </c>
      <c r="E40" s="11">
        <f>SUM(E35:E39)</f>
        <v>-3316156</v>
      </c>
    </row>
    <row r="41" spans="2:5" ht="12.75">
      <c r="B41" s="9" t="s">
        <v>142</v>
      </c>
      <c r="C41" s="2"/>
      <c r="E41" s="2"/>
    </row>
    <row r="42" spans="2:5" ht="12.75">
      <c r="B42" t="s">
        <v>143</v>
      </c>
      <c r="C42" s="2">
        <f>+C24+C32+C40</f>
        <v>231272</v>
      </c>
      <c r="E42" s="2">
        <f>+E24+E32+E40</f>
        <v>282636</v>
      </c>
    </row>
    <row r="43" spans="3:5" ht="12.75">
      <c r="C43" s="2"/>
      <c r="E43" s="2"/>
    </row>
    <row r="44" spans="2:5" ht="12.75">
      <c r="B44" t="s">
        <v>144</v>
      </c>
      <c r="C44" s="2">
        <v>1752137</v>
      </c>
      <c r="E44" s="2">
        <v>1339693</v>
      </c>
    </row>
    <row r="45" spans="3:5" ht="12.75">
      <c r="C45" s="2"/>
      <c r="E45" s="2"/>
    </row>
    <row r="46" spans="2:5" ht="12.75">
      <c r="B46" t="s">
        <v>145</v>
      </c>
      <c r="C46" s="2">
        <f>+C42+C44</f>
        <v>1983409</v>
      </c>
      <c r="E46" s="2">
        <f>+E42+E44</f>
        <v>1622329</v>
      </c>
    </row>
    <row r="47" spans="3:5" ht="12.75">
      <c r="C47" s="2"/>
      <c r="E47" s="2"/>
    </row>
    <row r="48" spans="2:5" ht="12.75">
      <c r="B48" t="s">
        <v>22</v>
      </c>
      <c r="C48" s="2"/>
      <c r="E48" s="2"/>
    </row>
    <row r="49" spans="2:5" ht="12.75">
      <c r="B49" t="s">
        <v>18</v>
      </c>
      <c r="C49" s="2">
        <v>1126467</v>
      </c>
      <c r="E49" s="2">
        <v>626467</v>
      </c>
    </row>
    <row r="50" spans="2:5" ht="12.75">
      <c r="B50" t="s">
        <v>19</v>
      </c>
      <c r="C50" s="2">
        <v>2049167</v>
      </c>
      <c r="E50" s="2">
        <v>1731787</v>
      </c>
    </row>
    <row r="51" spans="2:5" ht="12.75">
      <c r="B51" t="s">
        <v>20</v>
      </c>
      <c r="C51" s="2">
        <v>-65758</v>
      </c>
      <c r="E51" s="2">
        <v>-109458</v>
      </c>
    </row>
    <row r="52" spans="2:5" ht="12.75">
      <c r="B52" t="s">
        <v>21</v>
      </c>
      <c r="C52" s="2">
        <v>-1126467</v>
      </c>
      <c r="E52" s="2">
        <f>-E49</f>
        <v>-626467</v>
      </c>
    </row>
    <row r="53" spans="3:5" ht="13.5" thickBot="1">
      <c r="C53" s="12">
        <f>SUM(C49:C52)</f>
        <v>1983409</v>
      </c>
      <c r="E53" s="12">
        <f>SUM(E49:E52)</f>
        <v>1622329</v>
      </c>
    </row>
    <row r="54" spans="3:5" ht="13.5" thickTop="1">
      <c r="C54" s="2" t="s">
        <v>7</v>
      </c>
      <c r="E54" s="2" t="s">
        <v>7</v>
      </c>
    </row>
    <row r="55" spans="2:9" ht="12.75">
      <c r="B55" s="53" t="s">
        <v>209</v>
      </c>
      <c r="C55" s="53"/>
      <c r="D55" s="53"/>
      <c r="E55" s="53"/>
      <c r="F55" s="44"/>
      <c r="G55" s="44"/>
      <c r="H55" s="44"/>
      <c r="I55" s="44"/>
    </row>
    <row r="56" spans="2:9" ht="12.75">
      <c r="B56" s="53"/>
      <c r="C56" s="53"/>
      <c r="D56" s="53"/>
      <c r="E56" s="53"/>
      <c r="F56" s="44"/>
      <c r="G56" s="44"/>
      <c r="H56" s="44"/>
      <c r="I56" s="44"/>
    </row>
    <row r="59" ht="12.75">
      <c r="C59" s="2"/>
    </row>
  </sheetData>
  <mergeCells count="2">
    <mergeCell ref="C6:E6"/>
    <mergeCell ref="B55:E56"/>
  </mergeCells>
  <printOptions/>
  <pageMargins left="0.75" right="0.5" top="1" bottom="0.5"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K70"/>
  <sheetViews>
    <sheetView workbookViewId="0" topLeftCell="A13">
      <selection activeCell="D61" sqref="D61"/>
    </sheetView>
  </sheetViews>
  <sheetFormatPr defaultColWidth="9.140625" defaultRowHeight="12.75"/>
  <cols>
    <col min="2" max="2" width="4.7109375" style="17" customWidth="1"/>
    <col min="3" max="11" width="9.7109375" style="0" customWidth="1"/>
    <col min="12" max="12" width="30.7109375" style="0" customWidth="1"/>
  </cols>
  <sheetData>
    <row r="1" ht="12.75">
      <c r="C1" s="9" t="s">
        <v>114</v>
      </c>
    </row>
    <row r="2" ht="12.75">
      <c r="C2" s="9" t="s">
        <v>183</v>
      </c>
    </row>
    <row r="4" ht="12.75">
      <c r="C4" t="s">
        <v>115</v>
      </c>
    </row>
    <row r="5" ht="12.75">
      <c r="C5" t="s">
        <v>116</v>
      </c>
    </row>
    <row r="7" spans="2:4" ht="12.75">
      <c r="B7" s="10" t="s">
        <v>117</v>
      </c>
      <c r="C7" s="9" t="s">
        <v>76</v>
      </c>
      <c r="D7" s="9"/>
    </row>
    <row r="8" spans="2:11" ht="12.75" customHeight="1">
      <c r="B8" s="10"/>
      <c r="C8" s="55" t="s">
        <v>171</v>
      </c>
      <c r="D8" s="55"/>
      <c r="E8" s="55"/>
      <c r="F8" s="55"/>
      <c r="G8" s="55"/>
      <c r="H8" s="55"/>
      <c r="I8" s="55"/>
      <c r="J8" s="55"/>
      <c r="K8" s="55"/>
    </row>
    <row r="9" spans="2:11" ht="12.75" customHeight="1">
      <c r="B9" s="10"/>
      <c r="C9" s="55"/>
      <c r="D9" s="55"/>
      <c r="E9" s="55"/>
      <c r="F9" s="55"/>
      <c r="G9" s="55"/>
      <c r="H9" s="55"/>
      <c r="I9" s="55"/>
      <c r="J9" s="55"/>
      <c r="K9" s="55"/>
    </row>
    <row r="10" spans="2:11" ht="12.75" customHeight="1">
      <c r="B10" s="10"/>
      <c r="C10" s="55"/>
      <c r="D10" s="55"/>
      <c r="E10" s="55"/>
      <c r="F10" s="55"/>
      <c r="G10" s="55"/>
      <c r="H10" s="55"/>
      <c r="I10" s="55"/>
      <c r="J10" s="55"/>
      <c r="K10" s="55"/>
    </row>
    <row r="11" ht="12.75">
      <c r="B11" s="10"/>
    </row>
    <row r="12" spans="2:3" ht="12.75">
      <c r="B12" s="10" t="s">
        <v>118</v>
      </c>
      <c r="C12" s="9" t="s">
        <v>147</v>
      </c>
    </row>
    <row r="13" spans="2:11" ht="12.75" customHeight="1">
      <c r="B13" s="10"/>
      <c r="C13" s="55" t="s">
        <v>174</v>
      </c>
      <c r="D13" s="55"/>
      <c r="E13" s="55"/>
      <c r="F13" s="55"/>
      <c r="G13" s="55"/>
      <c r="H13" s="55"/>
      <c r="I13" s="55"/>
      <c r="J13" s="55"/>
      <c r="K13" s="55"/>
    </row>
    <row r="14" spans="2:11" ht="12.75">
      <c r="B14" s="10"/>
      <c r="C14" s="55"/>
      <c r="D14" s="55"/>
      <c r="E14" s="55"/>
      <c r="F14" s="55"/>
      <c r="G14" s="55"/>
      <c r="H14" s="55"/>
      <c r="I14" s="55"/>
      <c r="J14" s="55"/>
      <c r="K14" s="55"/>
    </row>
    <row r="15" ht="12.75">
      <c r="B15" s="10"/>
    </row>
    <row r="16" spans="2:4" ht="12.75">
      <c r="B16" s="10" t="s">
        <v>119</v>
      </c>
      <c r="C16" s="9" t="s">
        <v>146</v>
      </c>
      <c r="D16" s="9"/>
    </row>
    <row r="17" spans="2:11" ht="25.5" customHeight="1">
      <c r="B17" s="10"/>
      <c r="C17" s="55" t="s">
        <v>175</v>
      </c>
      <c r="D17" s="55"/>
      <c r="E17" s="55"/>
      <c r="F17" s="55"/>
      <c r="G17" s="55"/>
      <c r="H17" s="55"/>
      <c r="I17" s="55"/>
      <c r="J17" s="55"/>
      <c r="K17" s="55"/>
    </row>
    <row r="18" spans="2:3" ht="12.75">
      <c r="B18" s="10"/>
      <c r="C18" t="s">
        <v>7</v>
      </c>
    </row>
    <row r="19" spans="2:4" ht="12.75">
      <c r="B19" s="10" t="s">
        <v>120</v>
      </c>
      <c r="C19" s="9" t="s">
        <v>41</v>
      </c>
      <c r="D19" s="9"/>
    </row>
    <row r="20" spans="2:3" ht="12.75" customHeight="1">
      <c r="B20" s="10"/>
      <c r="C20" t="s">
        <v>72</v>
      </c>
    </row>
    <row r="21" ht="12.75">
      <c r="B21" s="10"/>
    </row>
    <row r="22" spans="2:4" ht="12.75">
      <c r="B22" s="10" t="s">
        <v>121</v>
      </c>
      <c r="C22" s="9" t="s">
        <v>45</v>
      </c>
      <c r="D22" s="9"/>
    </row>
    <row r="23" spans="2:3" ht="12.75">
      <c r="B23" s="10"/>
      <c r="C23" t="s">
        <v>73</v>
      </c>
    </row>
    <row r="24" spans="2:3" ht="12.75">
      <c r="B24" s="10"/>
      <c r="C24" t="s">
        <v>7</v>
      </c>
    </row>
    <row r="25" spans="2:4" ht="12.75">
      <c r="B25" s="10" t="s">
        <v>122</v>
      </c>
      <c r="C25" s="9" t="s">
        <v>46</v>
      </c>
      <c r="D25" s="9"/>
    </row>
    <row r="26" spans="2:11" ht="12.75">
      <c r="B26" s="10"/>
      <c r="C26" s="53" t="s">
        <v>159</v>
      </c>
      <c r="D26" s="53"/>
      <c r="E26" s="53"/>
      <c r="F26" s="53"/>
      <c r="G26" s="53"/>
      <c r="H26" s="53"/>
      <c r="I26" s="53"/>
      <c r="J26" s="53"/>
      <c r="K26" s="53"/>
    </row>
    <row r="27" spans="2:11" ht="12.75">
      <c r="B27" s="10"/>
      <c r="C27" s="53"/>
      <c r="D27" s="53"/>
      <c r="E27" s="53"/>
      <c r="F27" s="53"/>
      <c r="G27" s="53"/>
      <c r="H27" s="53"/>
      <c r="I27" s="53"/>
      <c r="J27" s="53"/>
      <c r="K27" s="53"/>
    </row>
    <row r="28" ht="12.75">
      <c r="B28" s="10"/>
    </row>
    <row r="29" spans="2:4" ht="12.75">
      <c r="B29" s="10" t="s">
        <v>123</v>
      </c>
      <c r="C29" s="9" t="s">
        <v>77</v>
      </c>
      <c r="D29" s="9"/>
    </row>
    <row r="30" spans="2:11" ht="12.75" customHeight="1">
      <c r="B30" s="10"/>
      <c r="C30" s="55" t="s">
        <v>160</v>
      </c>
      <c r="D30" s="55"/>
      <c r="E30" s="55"/>
      <c r="F30" s="55"/>
      <c r="G30" s="55"/>
      <c r="H30" s="55"/>
      <c r="I30" s="55"/>
      <c r="J30" s="55"/>
      <c r="K30" s="55"/>
    </row>
    <row r="31" spans="2:11" ht="12.75" customHeight="1">
      <c r="B31" s="10"/>
      <c r="C31" s="55"/>
      <c r="D31" s="55"/>
      <c r="E31" s="55"/>
      <c r="F31" s="55"/>
      <c r="G31" s="55"/>
      <c r="H31" s="55"/>
      <c r="I31" s="55"/>
      <c r="J31" s="55"/>
      <c r="K31" s="55"/>
    </row>
    <row r="32" spans="2:11" ht="12.75" customHeight="1">
      <c r="B32" s="10"/>
      <c r="C32" s="55"/>
      <c r="D32" s="55"/>
      <c r="E32" s="55"/>
      <c r="F32" s="55"/>
      <c r="G32" s="55"/>
      <c r="H32" s="55"/>
      <c r="I32" s="55"/>
      <c r="J32" s="55"/>
      <c r="K32" s="55"/>
    </row>
    <row r="33" spans="2:3" ht="12.75">
      <c r="B33" s="10"/>
      <c r="C33" t="s">
        <v>7</v>
      </c>
    </row>
    <row r="34" spans="2:4" ht="12.75">
      <c r="B34" s="10" t="s">
        <v>124</v>
      </c>
      <c r="C34" s="9" t="s">
        <v>43</v>
      </c>
      <c r="D34" s="9"/>
    </row>
    <row r="35" spans="2:3" ht="12.75">
      <c r="B35" s="10"/>
      <c r="C35" t="s">
        <v>44</v>
      </c>
    </row>
    <row r="36" ht="12.75">
      <c r="B36" s="10"/>
    </row>
    <row r="37" spans="2:4" ht="12.75">
      <c r="B37" s="10" t="s">
        <v>125</v>
      </c>
      <c r="C37" s="9" t="s">
        <v>38</v>
      </c>
      <c r="D37" s="9"/>
    </row>
    <row r="38" spans="2:3" ht="12.75">
      <c r="B38" s="10"/>
      <c r="C38" t="s">
        <v>74</v>
      </c>
    </row>
    <row r="39" ht="12.75">
      <c r="B39" s="10"/>
    </row>
    <row r="40" spans="2:4" ht="12.75">
      <c r="B40" s="10" t="s">
        <v>126</v>
      </c>
      <c r="C40" s="9" t="s">
        <v>47</v>
      </c>
      <c r="D40" s="9"/>
    </row>
    <row r="41" spans="2:11" ht="12.75" customHeight="1">
      <c r="B41" s="10"/>
      <c r="C41" s="55" t="s">
        <v>161</v>
      </c>
      <c r="D41" s="55"/>
      <c r="E41" s="55"/>
      <c r="F41" s="55"/>
      <c r="G41" s="55"/>
      <c r="H41" s="55"/>
      <c r="I41" s="55"/>
      <c r="J41" s="55"/>
      <c r="K41" s="55"/>
    </row>
    <row r="42" spans="2:11" ht="12.75">
      <c r="B42" s="10"/>
      <c r="C42" s="55"/>
      <c r="D42" s="55"/>
      <c r="E42" s="55"/>
      <c r="F42" s="55"/>
      <c r="G42" s="55"/>
      <c r="H42" s="55"/>
      <c r="I42" s="55"/>
      <c r="J42" s="55"/>
      <c r="K42" s="55"/>
    </row>
    <row r="43" spans="2:11" ht="12.75">
      <c r="B43" s="10"/>
      <c r="C43" s="55"/>
      <c r="D43" s="55"/>
      <c r="E43" s="55"/>
      <c r="F43" s="55"/>
      <c r="G43" s="55"/>
      <c r="H43" s="55"/>
      <c r="I43" s="55"/>
      <c r="J43" s="55"/>
      <c r="K43" s="55"/>
    </row>
    <row r="44" ht="12.75">
      <c r="B44" s="10" t="s">
        <v>7</v>
      </c>
    </row>
    <row r="45" spans="2:4" ht="12.75">
      <c r="B45" s="10" t="s">
        <v>127</v>
      </c>
      <c r="C45" s="9" t="s">
        <v>40</v>
      </c>
      <c r="D45" s="9"/>
    </row>
    <row r="46" spans="2:11" ht="4.5" customHeight="1">
      <c r="B46" s="10"/>
      <c r="C46" s="54" t="s">
        <v>51</v>
      </c>
      <c r="D46" s="54"/>
      <c r="E46" s="54"/>
      <c r="F46" s="54"/>
      <c r="G46" s="54"/>
      <c r="H46" s="54"/>
      <c r="I46" s="54"/>
      <c r="J46" s="54"/>
      <c r="K46" s="54"/>
    </row>
    <row r="47" spans="2:11" ht="4.5" customHeight="1">
      <c r="B47" s="10"/>
      <c r="C47" s="54"/>
      <c r="D47" s="54"/>
      <c r="E47" s="54"/>
      <c r="F47" s="54"/>
      <c r="G47" s="54"/>
      <c r="H47" s="54"/>
      <c r="I47" s="54"/>
      <c r="J47" s="54"/>
      <c r="K47" s="54"/>
    </row>
    <row r="48" spans="2:11" ht="4.5" customHeight="1">
      <c r="B48" s="10"/>
      <c r="C48" s="54"/>
      <c r="D48" s="54"/>
      <c r="E48" s="54"/>
      <c r="F48" s="54"/>
      <c r="G48" s="54"/>
      <c r="H48" s="54"/>
      <c r="I48" s="54"/>
      <c r="J48" s="54"/>
      <c r="K48" s="54"/>
    </row>
    <row r="49" spans="2:11" ht="12.75" customHeight="1">
      <c r="B49" s="10"/>
      <c r="C49" s="42"/>
      <c r="D49" s="42"/>
      <c r="E49" s="42"/>
      <c r="F49" s="42"/>
      <c r="G49" s="42"/>
      <c r="H49" s="42"/>
      <c r="I49" s="42"/>
      <c r="J49" s="42"/>
      <c r="K49" s="42"/>
    </row>
    <row r="50" spans="2:4" ht="12.75">
      <c r="B50" s="10" t="s">
        <v>128</v>
      </c>
      <c r="C50" s="9" t="s">
        <v>78</v>
      </c>
      <c r="D50" s="9"/>
    </row>
    <row r="51" spans="2:3" ht="12.75">
      <c r="B51" s="10"/>
      <c r="C51" t="s">
        <v>33</v>
      </c>
    </row>
    <row r="52" ht="12.75">
      <c r="B52" s="10"/>
    </row>
    <row r="53" spans="2:4" ht="12.75">
      <c r="B53" s="10" t="s">
        <v>129</v>
      </c>
      <c r="C53" s="9" t="s">
        <v>48</v>
      </c>
      <c r="D53" s="9"/>
    </row>
    <row r="54" spans="2:3" ht="12.75">
      <c r="B54" s="10"/>
      <c r="C54" t="s">
        <v>75</v>
      </c>
    </row>
    <row r="55" spans="2:3" ht="12.75">
      <c r="B55" s="10"/>
      <c r="C55" t="s">
        <v>7</v>
      </c>
    </row>
    <row r="56" spans="2:4" ht="12.75">
      <c r="B56" s="10" t="s">
        <v>129</v>
      </c>
      <c r="C56" s="9" t="s">
        <v>31</v>
      </c>
      <c r="D56" s="9"/>
    </row>
    <row r="57" spans="2:3" ht="12.75">
      <c r="B57" s="10"/>
      <c r="C57" t="s">
        <v>61</v>
      </c>
    </row>
    <row r="58" ht="12.75">
      <c r="C58" t="s">
        <v>7</v>
      </c>
    </row>
    <row r="59" spans="4:11" ht="12.75">
      <c r="D59" s="2"/>
      <c r="E59" s="2"/>
      <c r="F59" s="2"/>
      <c r="G59" s="2"/>
      <c r="H59" s="2"/>
      <c r="I59" s="2"/>
      <c r="J59" s="2"/>
      <c r="K59" s="2"/>
    </row>
    <row r="60" spans="4:11" ht="12.75">
      <c r="D60" s="2"/>
      <c r="E60" s="2"/>
      <c r="F60" s="2"/>
      <c r="G60" s="2"/>
      <c r="H60" s="2"/>
      <c r="I60" s="2"/>
      <c r="J60" s="2"/>
      <c r="K60" s="2"/>
    </row>
    <row r="61" spans="4:11" ht="12.75">
      <c r="D61" s="2"/>
      <c r="E61" s="2"/>
      <c r="F61" s="2"/>
      <c r="G61" s="2"/>
      <c r="H61" s="2"/>
      <c r="I61" s="2"/>
      <c r="J61" s="2"/>
      <c r="K61" s="2"/>
    </row>
    <row r="62" spans="4:11" ht="12.75">
      <c r="D62" s="2"/>
      <c r="E62" s="2"/>
      <c r="F62" s="2"/>
      <c r="G62" s="2"/>
      <c r="H62" s="2"/>
      <c r="I62" s="2"/>
      <c r="J62" s="2"/>
      <c r="K62" s="2"/>
    </row>
    <row r="63" spans="4:11" ht="12.75">
      <c r="D63" s="2"/>
      <c r="E63" s="2"/>
      <c r="F63" s="2"/>
      <c r="G63" s="2"/>
      <c r="H63" s="2"/>
      <c r="I63" s="2"/>
      <c r="J63" s="2"/>
      <c r="K63" s="2"/>
    </row>
    <row r="64" spans="4:11" ht="12.75">
      <c r="D64" s="2"/>
      <c r="E64" s="2"/>
      <c r="F64" s="2"/>
      <c r="G64" s="2"/>
      <c r="H64" s="2"/>
      <c r="I64" s="2"/>
      <c r="J64" s="2"/>
      <c r="K64" s="2"/>
    </row>
    <row r="65" spans="4:11" ht="12.75">
      <c r="D65" s="2"/>
      <c r="E65" s="2"/>
      <c r="F65" s="2"/>
      <c r="G65" s="2"/>
      <c r="H65" s="2"/>
      <c r="I65" s="2"/>
      <c r="J65" s="2"/>
      <c r="K65" s="2"/>
    </row>
    <row r="66" spans="4:11" ht="12.75">
      <c r="D66" s="2"/>
      <c r="E66" s="2"/>
      <c r="F66" s="2"/>
      <c r="G66" s="2"/>
      <c r="H66" s="2"/>
      <c r="I66" s="2"/>
      <c r="J66" s="2"/>
      <c r="K66" s="2"/>
    </row>
    <row r="67" spans="4:11" ht="12.75">
      <c r="D67" s="2"/>
      <c r="E67" s="2"/>
      <c r="F67" s="2"/>
      <c r="G67" s="2"/>
      <c r="H67" s="2"/>
      <c r="I67" s="2"/>
      <c r="J67" s="2"/>
      <c r="K67" s="2"/>
    </row>
    <row r="68" spans="4:11" ht="12.75">
      <c r="D68" s="2"/>
      <c r="E68" s="2"/>
      <c r="F68" s="2"/>
      <c r="G68" s="2"/>
      <c r="H68" s="2"/>
      <c r="I68" s="2"/>
      <c r="J68" s="2"/>
      <c r="K68" s="2"/>
    </row>
    <row r="69" spans="4:11" ht="12.75">
      <c r="D69" s="2"/>
      <c r="E69" s="2"/>
      <c r="F69" s="2"/>
      <c r="G69" s="2"/>
      <c r="H69" s="2"/>
      <c r="I69" s="2"/>
      <c r="J69" s="2"/>
      <c r="K69" s="2"/>
    </row>
    <row r="70" spans="4:11" ht="12.75">
      <c r="D70" s="2"/>
      <c r="E70" s="2"/>
      <c r="F70" s="2"/>
      <c r="G70" s="2"/>
      <c r="H70" s="2"/>
      <c r="I70" s="2"/>
      <c r="J70" s="2"/>
      <c r="K70" s="2"/>
    </row>
  </sheetData>
  <mergeCells count="7">
    <mergeCell ref="C46:K48"/>
    <mergeCell ref="C8:K10"/>
    <mergeCell ref="C13:K14"/>
    <mergeCell ref="C17:K17"/>
    <mergeCell ref="C26:K27"/>
    <mergeCell ref="C30:K32"/>
    <mergeCell ref="C41:K43"/>
  </mergeCells>
  <printOptions/>
  <pageMargins left="0.75" right="0.25" top="1" bottom="0.25" header="0.2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Q139"/>
  <sheetViews>
    <sheetView tabSelected="1" workbookViewId="0" topLeftCell="A52">
      <selection activeCell="J77" sqref="J77"/>
    </sheetView>
  </sheetViews>
  <sheetFormatPr defaultColWidth="9.140625" defaultRowHeight="12.75"/>
  <cols>
    <col min="2" max="2" width="4.7109375" style="17" customWidth="1"/>
    <col min="3" max="4" width="11.7109375" style="0" customWidth="1"/>
    <col min="5" max="5" width="0.85546875" style="0" customWidth="1"/>
    <col min="6" max="6" width="11.7109375" style="0" customWidth="1"/>
    <col min="7" max="7" width="0.85546875" style="0" customWidth="1"/>
    <col min="8" max="8" width="11.7109375" style="0" customWidth="1"/>
    <col min="9" max="9" width="0.85546875" style="0" customWidth="1"/>
    <col min="10" max="10" width="11.7109375" style="0" customWidth="1"/>
    <col min="11" max="11" width="0.85546875" style="0" customWidth="1"/>
    <col min="12" max="12" width="11.7109375" style="0" customWidth="1"/>
    <col min="13" max="13" width="0.85546875" style="0" customWidth="1"/>
    <col min="14" max="14" width="11.7109375" style="0" customWidth="1"/>
    <col min="15" max="15" width="30.7109375" style="0" customWidth="1"/>
  </cols>
  <sheetData>
    <row r="1" ht="12.75">
      <c r="C1" t="s">
        <v>0</v>
      </c>
    </row>
    <row r="2" spans="3:5" ht="12.75">
      <c r="C2" s="16" t="s">
        <v>15</v>
      </c>
      <c r="D2" s="16"/>
      <c r="E2" s="16"/>
    </row>
    <row r="3" spans="3:5" ht="12.75">
      <c r="C3" s="16"/>
      <c r="D3" s="16"/>
      <c r="E3" s="16"/>
    </row>
    <row r="4" ht="12.75">
      <c r="C4" t="s">
        <v>101</v>
      </c>
    </row>
    <row r="5" ht="12.75">
      <c r="N5" t="s">
        <v>7</v>
      </c>
    </row>
    <row r="6" spans="2:5" ht="12.75">
      <c r="B6" s="10" t="s">
        <v>102</v>
      </c>
      <c r="C6" s="30" t="s">
        <v>39</v>
      </c>
      <c r="D6" s="9"/>
      <c r="E6" s="9"/>
    </row>
    <row r="7" spans="2:14" ht="12.75" customHeight="1">
      <c r="B7" s="10"/>
      <c r="C7" s="56" t="s">
        <v>215</v>
      </c>
      <c r="D7" s="53"/>
      <c r="E7" s="53"/>
      <c r="F7" s="53"/>
      <c r="G7" s="53"/>
      <c r="H7" s="53"/>
      <c r="I7" s="53"/>
      <c r="J7" s="53"/>
      <c r="K7" s="53"/>
      <c r="L7" s="53"/>
      <c r="M7" s="53"/>
      <c r="N7" s="53"/>
    </row>
    <row r="8" spans="2:14" ht="12.75" customHeight="1">
      <c r="B8" s="10"/>
      <c r="C8" s="53"/>
      <c r="D8" s="53"/>
      <c r="E8" s="53"/>
      <c r="F8" s="53"/>
      <c r="G8" s="53"/>
      <c r="H8" s="53"/>
      <c r="I8" s="53"/>
      <c r="J8" s="53"/>
      <c r="K8" s="53"/>
      <c r="L8" s="53"/>
      <c r="M8" s="53"/>
      <c r="N8" s="53"/>
    </row>
    <row r="9" spans="2:14" ht="12.75" customHeight="1">
      <c r="B9" s="10"/>
      <c r="C9" s="53"/>
      <c r="D9" s="53"/>
      <c r="E9" s="53"/>
      <c r="F9" s="53"/>
      <c r="G9" s="53"/>
      <c r="H9" s="53"/>
      <c r="I9" s="53"/>
      <c r="J9" s="53"/>
      <c r="K9" s="53"/>
      <c r="L9" s="53"/>
      <c r="M9" s="53"/>
      <c r="N9" s="53"/>
    </row>
    <row r="10" spans="2:14" ht="12.75" customHeight="1">
      <c r="B10" s="10"/>
      <c r="C10" s="53"/>
      <c r="D10" s="53"/>
      <c r="E10" s="53"/>
      <c r="F10" s="53"/>
      <c r="G10" s="53"/>
      <c r="H10" s="53"/>
      <c r="I10" s="53"/>
      <c r="J10" s="53"/>
      <c r="K10" s="53"/>
      <c r="L10" s="53"/>
      <c r="M10" s="53"/>
      <c r="N10" s="53"/>
    </row>
    <row r="11" spans="2:14" ht="12.75" customHeight="1">
      <c r="B11" s="10"/>
      <c r="C11" s="45"/>
      <c r="D11" s="45"/>
      <c r="E11" s="45"/>
      <c r="F11" s="45"/>
      <c r="G11" s="45"/>
      <c r="H11" s="45"/>
      <c r="I11" s="45"/>
      <c r="J11" s="45"/>
      <c r="K11" s="45"/>
      <c r="L11" s="45"/>
      <c r="M11" s="45"/>
      <c r="N11" s="45"/>
    </row>
    <row r="12" spans="2:5" ht="12.75">
      <c r="B12" s="10" t="s">
        <v>103</v>
      </c>
      <c r="C12" s="9" t="s">
        <v>212</v>
      </c>
      <c r="D12" s="9"/>
      <c r="E12" s="9"/>
    </row>
    <row r="13" spans="2:14" ht="12.75" customHeight="1">
      <c r="B13" s="10"/>
      <c r="C13" s="64" t="s">
        <v>213</v>
      </c>
      <c r="D13" s="65"/>
      <c r="E13" s="65"/>
      <c r="F13" s="65"/>
      <c r="G13" s="65"/>
      <c r="H13" s="65"/>
      <c r="I13" s="65"/>
      <c r="J13" s="65"/>
      <c r="K13" s="65"/>
      <c r="L13" s="65"/>
      <c r="M13" s="65"/>
      <c r="N13" s="65"/>
    </row>
    <row r="14" spans="2:14" ht="12.75">
      <c r="B14" s="10"/>
      <c r="C14" s="65"/>
      <c r="D14" s="65"/>
      <c r="E14" s="65"/>
      <c r="F14" s="65"/>
      <c r="G14" s="65"/>
      <c r="H14" s="65"/>
      <c r="I14" s="65"/>
      <c r="J14" s="65"/>
      <c r="K14" s="65"/>
      <c r="L14" s="65"/>
      <c r="M14" s="65"/>
      <c r="N14" s="65"/>
    </row>
    <row r="15" spans="2:14" ht="12.75" customHeight="1">
      <c r="B15" s="10"/>
      <c r="C15" s="65"/>
      <c r="D15" s="65"/>
      <c r="E15" s="65"/>
      <c r="F15" s="65"/>
      <c r="G15" s="65"/>
      <c r="H15" s="65"/>
      <c r="I15" s="65"/>
      <c r="J15" s="65"/>
      <c r="K15" s="65"/>
      <c r="L15" s="65"/>
      <c r="M15" s="65"/>
      <c r="N15" s="65"/>
    </row>
    <row r="16" spans="2:14" ht="12.75">
      <c r="B16" s="10"/>
      <c r="C16" s="65"/>
      <c r="D16" s="65"/>
      <c r="E16" s="65"/>
      <c r="F16" s="65"/>
      <c r="G16" s="65"/>
      <c r="H16" s="65"/>
      <c r="I16" s="65"/>
      <c r="J16" s="65"/>
      <c r="K16" s="65"/>
      <c r="L16" s="65"/>
      <c r="M16" s="65"/>
      <c r="N16" s="65"/>
    </row>
    <row r="17" spans="2:5" ht="12.75">
      <c r="B17" s="10"/>
      <c r="C17" s="19"/>
      <c r="D17" s="9"/>
      <c r="E17" s="9"/>
    </row>
    <row r="18" spans="2:5" ht="12.75">
      <c r="B18" s="10" t="s">
        <v>104</v>
      </c>
      <c r="C18" s="30" t="s">
        <v>79</v>
      </c>
      <c r="D18" s="9"/>
      <c r="E18" s="9"/>
    </row>
    <row r="19" spans="2:14" ht="12.75">
      <c r="B19" s="10"/>
      <c r="C19" s="56" t="s">
        <v>214</v>
      </c>
      <c r="D19" s="53"/>
      <c r="E19" s="53"/>
      <c r="F19" s="53"/>
      <c r="G19" s="53"/>
      <c r="H19" s="53"/>
      <c r="I19" s="53"/>
      <c r="J19" s="53"/>
      <c r="K19" s="53"/>
      <c r="L19" s="53"/>
      <c r="M19" s="53"/>
      <c r="N19" s="53"/>
    </row>
    <row r="20" spans="2:14" ht="12.75">
      <c r="B20" s="10"/>
      <c r="C20" s="53"/>
      <c r="D20" s="53"/>
      <c r="E20" s="53"/>
      <c r="F20" s="53"/>
      <c r="G20" s="53"/>
      <c r="H20" s="53"/>
      <c r="I20" s="53"/>
      <c r="J20" s="53"/>
      <c r="K20" s="53"/>
      <c r="L20" s="53"/>
      <c r="M20" s="53"/>
      <c r="N20" s="53"/>
    </row>
    <row r="21" spans="2:14" ht="12.75">
      <c r="B21" s="10"/>
      <c r="C21" s="53"/>
      <c r="D21" s="53"/>
      <c r="E21" s="53"/>
      <c r="F21" s="53"/>
      <c r="G21" s="53"/>
      <c r="H21" s="53"/>
      <c r="I21" s="53"/>
      <c r="J21" s="53"/>
      <c r="K21" s="53"/>
      <c r="L21" s="53"/>
      <c r="M21" s="53"/>
      <c r="N21" s="53"/>
    </row>
    <row r="22" spans="2:14" ht="12.75">
      <c r="B22" s="10"/>
      <c r="C22" s="33"/>
      <c r="D22" s="33"/>
      <c r="E22" s="33"/>
      <c r="F22" s="33"/>
      <c r="G22" s="33"/>
      <c r="H22" s="33"/>
      <c r="I22" s="33"/>
      <c r="J22" s="33"/>
      <c r="K22" s="33"/>
      <c r="L22" s="33"/>
      <c r="M22" s="33"/>
      <c r="N22" s="33"/>
    </row>
    <row r="23" spans="2:5" ht="12.75">
      <c r="B23" s="10" t="s">
        <v>105</v>
      </c>
      <c r="C23" s="9" t="s">
        <v>80</v>
      </c>
      <c r="D23" s="9"/>
      <c r="E23" s="9"/>
    </row>
    <row r="24" spans="2:5" ht="12.75">
      <c r="B24" s="10"/>
      <c r="C24" s="19" t="s">
        <v>42</v>
      </c>
      <c r="D24" s="19"/>
      <c r="E24" s="19"/>
    </row>
    <row r="25" ht="12.75">
      <c r="B25" s="10"/>
    </row>
    <row r="26" spans="2:9" ht="12.75">
      <c r="B26" s="10" t="s">
        <v>106</v>
      </c>
      <c r="C26" s="9" t="s">
        <v>8</v>
      </c>
      <c r="D26" s="13" t="s">
        <v>7</v>
      </c>
      <c r="E26" s="13"/>
      <c r="F26" t="s">
        <v>7</v>
      </c>
      <c r="H26" s="13" t="s">
        <v>7</v>
      </c>
      <c r="I26" s="13"/>
    </row>
    <row r="27" spans="2:14" ht="12.75" customHeight="1">
      <c r="B27" s="10"/>
      <c r="C27" s="55" t="s">
        <v>172</v>
      </c>
      <c r="D27" s="55"/>
      <c r="E27" s="55"/>
      <c r="F27" s="55"/>
      <c r="G27" s="55"/>
      <c r="H27" s="55"/>
      <c r="I27" s="55"/>
      <c r="J27" s="55"/>
      <c r="K27" s="55"/>
      <c r="L27" s="55"/>
      <c r="M27" s="55"/>
      <c r="N27" s="55"/>
    </row>
    <row r="28" spans="2:14" ht="12.75" customHeight="1">
      <c r="B28" s="10"/>
      <c r="C28" s="55"/>
      <c r="D28" s="55"/>
      <c r="E28" s="55"/>
      <c r="F28" s="55"/>
      <c r="G28" s="55"/>
      <c r="H28" s="55"/>
      <c r="I28" s="55"/>
      <c r="J28" s="55"/>
      <c r="K28" s="55"/>
      <c r="L28" s="55"/>
      <c r="M28" s="55"/>
      <c r="N28" s="55"/>
    </row>
    <row r="29" spans="2:14" ht="12.75">
      <c r="B29" s="10"/>
      <c r="C29" s="42"/>
      <c r="D29" s="42"/>
      <c r="E29" s="42"/>
      <c r="F29" s="42"/>
      <c r="G29" s="42"/>
      <c r="H29" s="42"/>
      <c r="I29" s="42"/>
      <c r="J29" s="42"/>
      <c r="K29" s="42"/>
      <c r="L29" s="42"/>
      <c r="M29" s="42"/>
      <c r="N29" s="42"/>
    </row>
    <row r="30" spans="2:5" ht="12.75">
      <c r="B30" s="10" t="s">
        <v>107</v>
      </c>
      <c r="C30" s="9" t="s">
        <v>207</v>
      </c>
      <c r="D30" s="9"/>
      <c r="E30" s="9"/>
    </row>
    <row r="31" spans="2:3" ht="12.75">
      <c r="B31" s="10"/>
      <c r="C31" t="s">
        <v>51</v>
      </c>
    </row>
    <row r="32" ht="12.75">
      <c r="B32" s="10"/>
    </row>
    <row r="33" spans="2:3" ht="12.75">
      <c r="B33" s="10" t="s">
        <v>108</v>
      </c>
      <c r="C33" s="9" t="s">
        <v>32</v>
      </c>
    </row>
    <row r="34" spans="2:14" ht="12.75" customHeight="1">
      <c r="B34" s="10"/>
      <c r="C34" s="54" t="s">
        <v>51</v>
      </c>
      <c r="D34" s="54"/>
      <c r="E34" s="54"/>
      <c r="F34" s="54"/>
      <c r="G34" s="54"/>
      <c r="H34" s="54"/>
      <c r="I34" s="54"/>
      <c r="J34" s="54"/>
      <c r="K34" s="54"/>
      <c r="L34" s="54"/>
      <c r="M34" s="54"/>
      <c r="N34" s="54"/>
    </row>
    <row r="35" ht="12.75">
      <c r="B35" s="10"/>
    </row>
    <row r="36" spans="2:5" ht="12.75">
      <c r="B36" s="10" t="s">
        <v>109</v>
      </c>
      <c r="C36" s="9" t="s">
        <v>34</v>
      </c>
      <c r="D36" s="9"/>
      <c r="E36" s="9"/>
    </row>
    <row r="37" spans="2:5" ht="12.75">
      <c r="B37" s="10"/>
      <c r="C37" s="13" t="s">
        <v>51</v>
      </c>
      <c r="D37" s="9"/>
      <c r="E37" s="9"/>
    </row>
    <row r="38" spans="2:9" ht="12.75">
      <c r="B38" s="10"/>
      <c r="C38" s="13"/>
      <c r="D38" s="13"/>
      <c r="E38" s="13"/>
      <c r="F38" s="13"/>
      <c r="G38" s="13"/>
      <c r="H38" s="13"/>
      <c r="I38" s="13"/>
    </row>
    <row r="39" spans="2:5" ht="12.75">
      <c r="B39" s="10" t="s">
        <v>110</v>
      </c>
      <c r="C39" s="9" t="s">
        <v>81</v>
      </c>
      <c r="D39" s="9"/>
      <c r="E39" s="9"/>
    </row>
    <row r="40" spans="2:5" ht="12.75">
      <c r="B40" s="10"/>
      <c r="C40" s="13" t="s">
        <v>185</v>
      </c>
      <c r="D40" s="13"/>
      <c r="E40" s="13"/>
    </row>
    <row r="41" ht="12.75">
      <c r="B41" s="10"/>
    </row>
    <row r="42" spans="2:13" ht="12.75">
      <c r="B42" s="10"/>
      <c r="H42" s="1" t="s">
        <v>54</v>
      </c>
      <c r="I42" s="1"/>
      <c r="J42" s="1" t="s">
        <v>55</v>
      </c>
      <c r="K42" s="1"/>
      <c r="L42" s="1" t="s">
        <v>30</v>
      </c>
      <c r="M42" s="1"/>
    </row>
    <row r="43" spans="2:13" ht="12.75">
      <c r="B43" s="10"/>
      <c r="H43" s="21" t="s">
        <v>4</v>
      </c>
      <c r="I43" s="21"/>
      <c r="J43" s="21" t="s">
        <v>4</v>
      </c>
      <c r="K43" s="21"/>
      <c r="L43" s="21" t="s">
        <v>4</v>
      </c>
      <c r="M43" s="21"/>
    </row>
    <row r="44" spans="2:15" ht="12.75">
      <c r="B44" s="10"/>
      <c r="D44" s="9" t="s">
        <v>7</v>
      </c>
      <c r="E44" s="9"/>
      <c r="H44" s="9"/>
      <c r="I44" s="9"/>
      <c r="L44" s="14"/>
      <c r="M44" s="4"/>
      <c r="O44" t="s">
        <v>7</v>
      </c>
    </row>
    <row r="45" spans="2:13" ht="12.75">
      <c r="B45" s="10"/>
      <c r="C45" t="s">
        <v>53</v>
      </c>
      <c r="E45" t="s">
        <v>35</v>
      </c>
      <c r="H45" s="25">
        <v>1820</v>
      </c>
      <c r="I45" s="25"/>
      <c r="J45" s="25">
        <v>4194</v>
      </c>
      <c r="K45" s="22"/>
      <c r="L45" s="22">
        <f>+H45+J45</f>
        <v>6014</v>
      </c>
      <c r="M45" s="6"/>
    </row>
    <row r="46" spans="2:14" ht="12.75">
      <c r="B46" s="10"/>
      <c r="E46" t="s">
        <v>36</v>
      </c>
      <c r="H46" s="22">
        <v>3651</v>
      </c>
      <c r="I46" s="22">
        <v>3528</v>
      </c>
      <c r="J46" s="22">
        <v>6423</v>
      </c>
      <c r="K46" s="22"/>
      <c r="L46" s="22">
        <f>+H46+J46</f>
        <v>10074</v>
      </c>
      <c r="M46" s="6"/>
      <c r="N46" t="s">
        <v>7</v>
      </c>
    </row>
    <row r="47" spans="2:13" ht="12.75">
      <c r="B47" s="10"/>
      <c r="H47" s="22" t="s">
        <v>7</v>
      </c>
      <c r="I47" s="22"/>
      <c r="J47" s="22"/>
      <c r="K47" s="22"/>
      <c r="L47" s="22"/>
      <c r="M47" s="6"/>
    </row>
    <row r="48" spans="2:13" ht="12.75">
      <c r="B48" s="10"/>
      <c r="D48" s="9" t="s">
        <v>7</v>
      </c>
      <c r="E48" s="9"/>
      <c r="H48" s="23"/>
      <c r="I48" s="23"/>
      <c r="J48" s="22"/>
      <c r="K48" s="22"/>
      <c r="L48" s="22"/>
      <c r="M48" s="6"/>
    </row>
    <row r="49" spans="2:14" ht="12.75">
      <c r="B49" s="10"/>
      <c r="C49" t="s">
        <v>56</v>
      </c>
      <c r="D49" t="s">
        <v>7</v>
      </c>
      <c r="H49" s="22">
        <v>630</v>
      </c>
      <c r="I49" s="22"/>
      <c r="J49" s="22">
        <v>1004</v>
      </c>
      <c r="K49" s="22"/>
      <c r="L49" s="22">
        <f>SUM(H49:J49)</f>
        <v>1634</v>
      </c>
      <c r="M49" s="6"/>
      <c r="N49" t="s">
        <v>7</v>
      </c>
    </row>
    <row r="50" spans="2:15" ht="12.75">
      <c r="B50" s="10"/>
      <c r="D50" t="s">
        <v>7</v>
      </c>
      <c r="H50" s="22" t="s">
        <v>7</v>
      </c>
      <c r="I50" s="22"/>
      <c r="J50" s="22"/>
      <c r="K50" s="22"/>
      <c r="L50" s="22"/>
      <c r="M50" s="6"/>
      <c r="N50" t="s">
        <v>7</v>
      </c>
      <c r="O50" t="s">
        <v>7</v>
      </c>
    </row>
    <row r="51" spans="2:14" ht="12.75">
      <c r="B51" s="10"/>
      <c r="H51" s="24">
        <f>SUM(H45:H50)</f>
        <v>6101</v>
      </c>
      <c r="I51" s="24"/>
      <c r="J51" s="24">
        <f>SUM(J45:J50)</f>
        <v>11621</v>
      </c>
      <c r="K51" s="24"/>
      <c r="L51" s="24">
        <f>SUM(L45:L50)</f>
        <v>17722</v>
      </c>
      <c r="M51" s="6"/>
      <c r="N51" t="s">
        <v>7</v>
      </c>
    </row>
    <row r="52" ht="12.75">
      <c r="B52" s="10"/>
    </row>
    <row r="53" spans="2:5" ht="12.75">
      <c r="B53" s="10" t="s">
        <v>111</v>
      </c>
      <c r="C53" s="9" t="s">
        <v>37</v>
      </c>
      <c r="D53" s="9"/>
      <c r="E53" s="9"/>
    </row>
    <row r="54" spans="2:14" ht="12.75">
      <c r="B54" s="10"/>
      <c r="C54" s="53" t="s">
        <v>188</v>
      </c>
      <c r="D54" s="53"/>
      <c r="E54" s="53"/>
      <c r="F54" s="53"/>
      <c r="G54" s="53"/>
      <c r="H54" s="53"/>
      <c r="I54" s="53"/>
      <c r="J54" s="53"/>
      <c r="K54" s="53"/>
      <c r="L54" s="53"/>
      <c r="M54" s="53"/>
      <c r="N54" s="53"/>
    </row>
    <row r="55" spans="2:14" ht="12.75">
      <c r="B55" s="10"/>
      <c r="C55" s="53"/>
      <c r="D55" s="53"/>
      <c r="E55" s="53"/>
      <c r="F55" s="53"/>
      <c r="G55" s="53"/>
      <c r="H55" s="53"/>
      <c r="I55" s="53"/>
      <c r="J55" s="53"/>
      <c r="K55" s="53"/>
      <c r="L55" s="53"/>
      <c r="M55" s="53"/>
      <c r="N55" s="53"/>
    </row>
    <row r="56" ht="12.75">
      <c r="B56" s="10"/>
    </row>
    <row r="57" spans="2:5" ht="12.75">
      <c r="B57" s="10" t="s">
        <v>112</v>
      </c>
      <c r="C57" s="9" t="s">
        <v>52</v>
      </c>
      <c r="D57" s="9"/>
      <c r="E57" s="9"/>
    </row>
    <row r="58" spans="2:14" ht="12.75" customHeight="1">
      <c r="B58" s="10"/>
      <c r="C58" s="55" t="s">
        <v>196</v>
      </c>
      <c r="D58" s="55"/>
      <c r="E58" s="55"/>
      <c r="F58" s="55"/>
      <c r="G58" s="55"/>
      <c r="H58" s="55"/>
      <c r="I58" s="55"/>
      <c r="J58" s="55"/>
      <c r="K58" s="55"/>
      <c r="L58" s="55"/>
      <c r="M58" s="55"/>
      <c r="N58" s="55"/>
    </row>
    <row r="59" spans="2:14" ht="12.75">
      <c r="B59" s="10"/>
      <c r="C59" s="55"/>
      <c r="D59" s="55"/>
      <c r="E59" s="55"/>
      <c r="F59" s="55"/>
      <c r="G59" s="55"/>
      <c r="H59" s="55"/>
      <c r="I59" s="55"/>
      <c r="J59" s="55"/>
      <c r="K59" s="55"/>
      <c r="L59" s="55"/>
      <c r="M59" s="55"/>
      <c r="N59" s="55"/>
    </row>
    <row r="60" spans="2:14" ht="12.75">
      <c r="B60" s="10"/>
      <c r="C60" s="55"/>
      <c r="D60" s="55"/>
      <c r="E60" s="55"/>
      <c r="F60" s="55"/>
      <c r="G60" s="55"/>
      <c r="H60" s="55"/>
      <c r="I60" s="55"/>
      <c r="J60" s="55"/>
      <c r="K60" s="55"/>
      <c r="L60" s="55"/>
      <c r="M60" s="55"/>
      <c r="N60" s="55"/>
    </row>
    <row r="61" spans="2:14" ht="12.75">
      <c r="B61" s="10"/>
      <c r="C61" s="42"/>
      <c r="D61" s="42"/>
      <c r="E61" s="42"/>
      <c r="F61" s="42"/>
      <c r="G61" s="42"/>
      <c r="H61" s="42"/>
      <c r="I61" s="42"/>
      <c r="J61" s="42"/>
      <c r="K61" s="42"/>
      <c r="L61" s="42"/>
      <c r="M61" s="42"/>
      <c r="N61" s="42"/>
    </row>
    <row r="62" spans="2:3" ht="12.75">
      <c r="B62" s="10" t="s">
        <v>113</v>
      </c>
      <c r="C62" s="9" t="s">
        <v>43</v>
      </c>
    </row>
    <row r="63" spans="2:14" ht="12.75" customHeight="1">
      <c r="B63" s="10"/>
      <c r="C63" s="33" t="s">
        <v>187</v>
      </c>
      <c r="D63" s="33"/>
      <c r="E63" s="33"/>
      <c r="F63" s="33"/>
      <c r="G63" s="33"/>
      <c r="H63" s="33"/>
      <c r="I63" s="33"/>
      <c r="J63" s="33"/>
      <c r="K63" s="33"/>
      <c r="L63" s="33"/>
      <c r="M63" s="33"/>
      <c r="N63" s="33"/>
    </row>
    <row r="64" ht="12.75">
      <c r="B64" s="10"/>
    </row>
    <row r="65" spans="2:3" ht="12.75">
      <c r="B65" s="10" t="s">
        <v>130</v>
      </c>
      <c r="C65" s="9" t="s">
        <v>49</v>
      </c>
    </row>
    <row r="66" spans="2:16" ht="12.75">
      <c r="B66" s="10"/>
      <c r="E66" s="33"/>
      <c r="G66" s="46"/>
      <c r="H66" s="61" t="s">
        <v>210</v>
      </c>
      <c r="I66" s="60"/>
      <c r="J66" s="60"/>
      <c r="K66" s="46"/>
      <c r="L66" s="60" t="s">
        <v>184</v>
      </c>
      <c r="M66" s="60"/>
      <c r="N66" s="60"/>
      <c r="O66" s="34"/>
      <c r="P66" s="33"/>
    </row>
    <row r="67" spans="2:16" ht="12.75" customHeight="1">
      <c r="B67" s="10"/>
      <c r="E67" s="35"/>
      <c r="G67" s="35"/>
      <c r="H67" s="57" t="s">
        <v>162</v>
      </c>
      <c r="I67" s="35"/>
      <c r="J67" s="57" t="s">
        <v>164</v>
      </c>
      <c r="K67" s="41"/>
      <c r="L67" s="57" t="s">
        <v>163</v>
      </c>
      <c r="M67" s="41"/>
      <c r="N67" s="57" t="s">
        <v>165</v>
      </c>
      <c r="O67" s="36"/>
      <c r="P67" s="35"/>
    </row>
    <row r="68" spans="2:16" ht="12.75">
      <c r="B68" s="10"/>
      <c r="E68" s="35"/>
      <c r="G68" s="35"/>
      <c r="H68" s="58"/>
      <c r="I68" s="35"/>
      <c r="J68" s="58"/>
      <c r="K68" s="41"/>
      <c r="L68" s="58"/>
      <c r="M68" s="41"/>
      <c r="N68" s="58"/>
      <c r="O68" s="36"/>
      <c r="P68" s="35"/>
    </row>
    <row r="69" spans="2:16" ht="12.75">
      <c r="B69" s="10"/>
      <c r="E69" s="35"/>
      <c r="G69" s="35"/>
      <c r="H69" s="58"/>
      <c r="I69" s="35"/>
      <c r="J69" s="58"/>
      <c r="K69" s="41"/>
      <c r="L69" s="58"/>
      <c r="M69" s="41"/>
      <c r="N69" s="58"/>
      <c r="O69" s="36"/>
      <c r="P69" s="35"/>
    </row>
    <row r="70" spans="2:16" ht="12.75">
      <c r="B70" s="10"/>
      <c r="E70" s="35"/>
      <c r="G70" s="35"/>
      <c r="H70" s="58"/>
      <c r="I70" s="35"/>
      <c r="J70" s="58"/>
      <c r="K70" s="41"/>
      <c r="L70" s="58"/>
      <c r="M70" s="41"/>
      <c r="N70" s="58"/>
      <c r="O70" s="36"/>
      <c r="P70" s="35"/>
    </row>
    <row r="71" spans="2:16" ht="12.75">
      <c r="B71" s="10"/>
      <c r="E71" s="35"/>
      <c r="G71" s="35"/>
      <c r="H71" s="59"/>
      <c r="I71" s="35"/>
      <c r="J71" s="59"/>
      <c r="K71" s="41"/>
      <c r="L71" s="59"/>
      <c r="M71" s="41"/>
      <c r="N71" s="59"/>
      <c r="O71" s="36"/>
      <c r="P71" s="35"/>
    </row>
    <row r="72" spans="2:16" ht="12.75">
      <c r="B72" s="10"/>
      <c r="E72" s="35"/>
      <c r="G72" s="35"/>
      <c r="H72" s="47"/>
      <c r="I72" s="35"/>
      <c r="J72" s="47"/>
      <c r="K72" s="41"/>
      <c r="L72" s="47"/>
      <c r="M72" s="41"/>
      <c r="N72" s="47"/>
      <c r="O72" s="36"/>
      <c r="P72" s="35"/>
    </row>
    <row r="73" spans="2:16" ht="12.75">
      <c r="B73" s="10"/>
      <c r="C73" t="s">
        <v>7</v>
      </c>
      <c r="E73" s="31"/>
      <c r="G73" s="31"/>
      <c r="H73" s="48">
        <v>39538</v>
      </c>
      <c r="I73" s="31"/>
      <c r="J73" s="48">
        <v>39172</v>
      </c>
      <c r="K73" s="31"/>
      <c r="L73" s="48">
        <f>+H73</f>
        <v>39538</v>
      </c>
      <c r="M73" s="31"/>
      <c r="N73" s="48">
        <f>+J73</f>
        <v>39172</v>
      </c>
      <c r="O73" s="32"/>
      <c r="P73" s="31"/>
    </row>
    <row r="74" spans="2:14" ht="12.75">
      <c r="B74" s="10"/>
      <c r="H74" s="49"/>
      <c r="J74" s="49"/>
      <c r="L74" s="49"/>
      <c r="N74" s="49"/>
    </row>
    <row r="75" spans="2:14" ht="12.75">
      <c r="B75" s="10"/>
      <c r="C75" s="62" t="s">
        <v>206</v>
      </c>
      <c r="D75" s="62"/>
      <c r="E75" s="62"/>
      <c r="F75" s="62"/>
      <c r="G75" s="63"/>
      <c r="H75" s="49"/>
      <c r="J75" s="49"/>
      <c r="L75" s="49"/>
      <c r="N75" s="49"/>
    </row>
    <row r="76" spans="3:14" ht="12.75">
      <c r="C76" s="62"/>
      <c r="D76" s="62"/>
      <c r="E76" s="62"/>
      <c r="F76" s="62"/>
      <c r="G76" s="63"/>
      <c r="H76" s="22">
        <v>1514</v>
      </c>
      <c r="I76" s="2"/>
      <c r="J76" s="22">
        <v>241</v>
      </c>
      <c r="K76" s="2"/>
      <c r="L76" s="22">
        <v>2256</v>
      </c>
      <c r="M76" s="2"/>
      <c r="N76" s="22">
        <v>-1259</v>
      </c>
    </row>
    <row r="77" spans="5:14" ht="12.75">
      <c r="E77" s="2"/>
      <c r="G77" s="2"/>
      <c r="H77" s="22"/>
      <c r="I77" s="2"/>
      <c r="J77" s="22"/>
      <c r="K77" s="2"/>
      <c r="L77" s="22"/>
      <c r="M77" s="2"/>
      <c r="N77" s="22"/>
    </row>
    <row r="78" spans="3:14" ht="12.75">
      <c r="C78" s="62" t="s">
        <v>211</v>
      </c>
      <c r="D78" s="62"/>
      <c r="E78" s="62"/>
      <c r="F78" s="62"/>
      <c r="G78" s="63"/>
      <c r="H78" s="22"/>
      <c r="I78" s="2"/>
      <c r="J78" s="22"/>
      <c r="K78" s="2"/>
      <c r="L78" s="22"/>
      <c r="M78" s="2"/>
      <c r="N78" s="22"/>
    </row>
    <row r="79" spans="3:14" ht="12.75">
      <c r="C79" s="62"/>
      <c r="D79" s="62"/>
      <c r="E79" s="62"/>
      <c r="F79" s="62"/>
      <c r="G79" s="63"/>
      <c r="H79" s="22">
        <v>45053</v>
      </c>
      <c r="I79" s="2"/>
      <c r="J79" s="22">
        <v>45053</v>
      </c>
      <c r="K79" s="2"/>
      <c r="L79" s="22">
        <v>45053</v>
      </c>
      <c r="M79" s="2"/>
      <c r="N79" s="22">
        <v>45053</v>
      </c>
    </row>
    <row r="80" spans="5:14" ht="12.75">
      <c r="E80" s="2"/>
      <c r="G80" s="2"/>
      <c r="H80" s="22"/>
      <c r="I80" s="2"/>
      <c r="J80" s="22"/>
      <c r="K80" s="2"/>
      <c r="L80" s="22"/>
      <c r="M80" s="2"/>
      <c r="N80" s="22"/>
    </row>
    <row r="81" spans="3:14" ht="12.75">
      <c r="C81" t="s">
        <v>50</v>
      </c>
      <c r="E81" s="2"/>
      <c r="G81" s="2"/>
      <c r="H81" s="50">
        <f>+H76/H79*100</f>
        <v>3.360486538077376</v>
      </c>
      <c r="I81" s="20"/>
      <c r="J81" s="50">
        <f>+J76/J79*100</f>
        <v>0.5349255321510221</v>
      </c>
      <c r="K81" s="20"/>
      <c r="L81" s="50">
        <f>+L76/L79*100</f>
        <v>5.007435686857701</v>
      </c>
      <c r="M81" s="20"/>
      <c r="N81" s="50">
        <f>+N76/N79*100</f>
        <v>-2.794486493685215</v>
      </c>
    </row>
    <row r="82" spans="5:7" ht="12.75">
      <c r="E82" s="20"/>
      <c r="G82" s="20"/>
    </row>
    <row r="83" spans="4:14" ht="12.75">
      <c r="D83" s="2"/>
      <c r="E83" s="2"/>
      <c r="F83" s="2"/>
      <c r="G83" s="2"/>
      <c r="H83" s="2"/>
      <c r="I83" s="2"/>
      <c r="J83" s="2"/>
      <c r="K83" s="2"/>
      <c r="M83" s="2"/>
      <c r="N83" s="2"/>
    </row>
    <row r="85" ht="12.75">
      <c r="Q85" t="s">
        <v>7</v>
      </c>
    </row>
    <row r="103" ht="12.75">
      <c r="N103" s="1"/>
    </row>
    <row r="104" ht="12.75">
      <c r="N104" s="1"/>
    </row>
    <row r="107" ht="12.75">
      <c r="N107" s="2"/>
    </row>
    <row r="108" ht="12.75">
      <c r="N108" s="2"/>
    </row>
    <row r="109" ht="12.75">
      <c r="N109" s="2"/>
    </row>
    <row r="110" ht="12.75">
      <c r="N110" s="2"/>
    </row>
    <row r="111" ht="12.75">
      <c r="N111" s="2"/>
    </row>
    <row r="112" ht="12.75">
      <c r="N112" s="20"/>
    </row>
    <row r="113" ht="12.75">
      <c r="N113" s="2"/>
    </row>
    <row r="114" ht="12.75">
      <c r="N114" s="2"/>
    </row>
    <row r="115" ht="12.75">
      <c r="N115" s="2"/>
    </row>
    <row r="116" ht="12.75">
      <c r="N116" s="2"/>
    </row>
    <row r="117" ht="12.75">
      <c r="N117" s="2"/>
    </row>
    <row r="118" ht="12.75">
      <c r="N118" s="2"/>
    </row>
    <row r="119" ht="12.75">
      <c r="N119" s="2"/>
    </row>
    <row r="120" ht="12.75">
      <c r="N120" s="2"/>
    </row>
    <row r="121" ht="12.75">
      <c r="N121" s="2"/>
    </row>
    <row r="122" ht="12.75">
      <c r="N122" s="2"/>
    </row>
    <row r="123" ht="12.75">
      <c r="N123" s="2"/>
    </row>
    <row r="124" ht="12.75">
      <c r="N124" s="2"/>
    </row>
    <row r="125" ht="12.75">
      <c r="N125" s="2"/>
    </row>
    <row r="126" ht="12.75">
      <c r="N126" s="20"/>
    </row>
    <row r="127" spans="4:14" ht="12.75">
      <c r="D127" s="2"/>
      <c r="E127" s="2"/>
      <c r="F127" s="2"/>
      <c r="G127" s="2"/>
      <c r="H127" s="2"/>
      <c r="I127" s="2"/>
      <c r="J127" s="2"/>
      <c r="K127" s="2"/>
      <c r="L127" s="2"/>
      <c r="M127" s="2"/>
      <c r="N127" s="2"/>
    </row>
    <row r="128" spans="4:14" ht="12.75">
      <c r="D128" s="2"/>
      <c r="E128" s="2"/>
      <c r="F128" s="2"/>
      <c r="G128" s="2"/>
      <c r="H128" s="2"/>
      <c r="I128" s="2"/>
      <c r="J128" s="2"/>
      <c r="K128" s="2"/>
      <c r="L128" s="2"/>
      <c r="M128" s="2"/>
      <c r="N128" s="2"/>
    </row>
    <row r="129" spans="4:14" ht="12.75">
      <c r="D129" s="2"/>
      <c r="E129" s="2"/>
      <c r="F129" s="2"/>
      <c r="G129" s="2"/>
      <c r="H129" s="2"/>
      <c r="I129" s="2"/>
      <c r="J129" s="2"/>
      <c r="K129" s="2"/>
      <c r="L129" s="2"/>
      <c r="M129" s="2"/>
      <c r="N129" s="2"/>
    </row>
    <row r="130" spans="4:14" ht="12.75">
      <c r="D130" s="2"/>
      <c r="E130" s="2"/>
      <c r="F130" s="2"/>
      <c r="G130" s="2"/>
      <c r="H130" s="2"/>
      <c r="I130" s="2"/>
      <c r="J130" s="2"/>
      <c r="K130" s="2"/>
      <c r="L130" s="2"/>
      <c r="M130" s="2"/>
      <c r="N130" s="2"/>
    </row>
    <row r="131" spans="4:14" ht="12.75">
      <c r="D131" s="2"/>
      <c r="E131" s="2"/>
      <c r="F131" s="2"/>
      <c r="G131" s="2"/>
      <c r="H131" s="2"/>
      <c r="I131" s="2"/>
      <c r="J131" s="2"/>
      <c r="K131" s="2"/>
      <c r="L131" s="2"/>
      <c r="M131" s="2"/>
      <c r="N131" s="2"/>
    </row>
    <row r="132" spans="4:14" ht="12.75">
      <c r="D132" s="2"/>
      <c r="E132" s="2"/>
      <c r="F132" s="2"/>
      <c r="G132" s="2"/>
      <c r="H132" s="2"/>
      <c r="I132" s="2"/>
      <c r="J132" s="2"/>
      <c r="K132" s="2"/>
      <c r="L132" s="2"/>
      <c r="M132" s="2"/>
      <c r="N132" s="2"/>
    </row>
    <row r="133" spans="4:14" ht="12.75">
      <c r="D133" s="2"/>
      <c r="E133" s="2"/>
      <c r="F133" s="2"/>
      <c r="G133" s="2"/>
      <c r="H133" s="2"/>
      <c r="I133" s="2"/>
      <c r="J133" s="2"/>
      <c r="K133" s="2"/>
      <c r="L133" s="2"/>
      <c r="M133" s="2"/>
      <c r="N133" s="2"/>
    </row>
    <row r="134" spans="4:14" ht="12.75">
      <c r="D134" s="2"/>
      <c r="E134" s="2"/>
      <c r="F134" s="2"/>
      <c r="G134" s="2"/>
      <c r="H134" s="2"/>
      <c r="I134" s="2"/>
      <c r="J134" s="2"/>
      <c r="K134" s="2"/>
      <c r="L134" s="2"/>
      <c r="M134" s="2"/>
      <c r="N134" s="2"/>
    </row>
    <row r="135" spans="4:14" ht="12.75">
      <c r="D135" s="2"/>
      <c r="E135" s="2"/>
      <c r="F135" s="2"/>
      <c r="G135" s="2"/>
      <c r="H135" s="2"/>
      <c r="I135" s="2"/>
      <c r="J135" s="2"/>
      <c r="K135" s="2"/>
      <c r="L135" s="2"/>
      <c r="M135" s="2"/>
      <c r="N135" s="2"/>
    </row>
    <row r="136" spans="4:14" ht="12.75">
      <c r="D136" s="2"/>
      <c r="E136" s="2"/>
      <c r="F136" s="2"/>
      <c r="G136" s="2"/>
      <c r="H136" s="2"/>
      <c r="I136" s="2"/>
      <c r="J136" s="2"/>
      <c r="K136" s="2"/>
      <c r="L136" s="2"/>
      <c r="M136" s="2"/>
      <c r="N136" s="2"/>
    </row>
    <row r="137" spans="4:14" ht="12.75">
      <c r="D137" s="2"/>
      <c r="E137" s="2"/>
      <c r="F137" s="2"/>
      <c r="G137" s="2"/>
      <c r="H137" s="2"/>
      <c r="I137" s="2"/>
      <c r="J137" s="2"/>
      <c r="K137" s="2"/>
      <c r="L137" s="2"/>
      <c r="M137" s="2"/>
      <c r="N137" s="2"/>
    </row>
    <row r="138" spans="4:14" ht="12.75">
      <c r="D138" s="2"/>
      <c r="E138" s="2"/>
      <c r="F138" s="2"/>
      <c r="G138" s="2"/>
      <c r="H138" s="2"/>
      <c r="I138" s="2"/>
      <c r="J138" s="2"/>
      <c r="K138" s="2"/>
      <c r="L138" s="2"/>
      <c r="M138" s="2"/>
      <c r="N138" s="2"/>
    </row>
    <row r="139" spans="4:14" ht="12.75">
      <c r="D139" s="2"/>
      <c r="E139" s="2"/>
      <c r="F139" s="2"/>
      <c r="G139" s="2"/>
      <c r="H139" s="2"/>
      <c r="I139" s="2"/>
      <c r="J139" s="2"/>
      <c r="K139" s="2"/>
      <c r="L139" s="2"/>
      <c r="M139" s="2"/>
      <c r="N139" s="2"/>
    </row>
  </sheetData>
  <mergeCells count="15">
    <mergeCell ref="C75:G76"/>
    <mergeCell ref="C78:G79"/>
    <mergeCell ref="C19:N21"/>
    <mergeCell ref="C54:N55"/>
    <mergeCell ref="C58:N60"/>
    <mergeCell ref="C27:N28"/>
    <mergeCell ref="C34:N34"/>
    <mergeCell ref="H67:H71"/>
    <mergeCell ref="C7:N10"/>
    <mergeCell ref="J67:J71"/>
    <mergeCell ref="L67:L71"/>
    <mergeCell ref="N67:N71"/>
    <mergeCell ref="L66:N66"/>
    <mergeCell ref="H66:J66"/>
    <mergeCell ref="C13:N16"/>
  </mergeCells>
  <printOptions/>
  <pageMargins left="0.75" right="0.25" top="1" bottom="1" header="0.5" footer="0.5"/>
  <pageSetup horizontalDpi="300" verticalDpi="300" orientation="portrait" paperSize="9" r:id="rId1"/>
  <rowBreaks count="1" manualBreakCount="1">
    <brk id="52"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dc:creator>
  <cp:keywords/>
  <dc:description/>
  <cp:lastModifiedBy>user</cp:lastModifiedBy>
  <cp:lastPrinted>2008-05-22T02:20:23Z</cp:lastPrinted>
  <dcterms:created xsi:type="dcterms:W3CDTF">2002-11-20T03:39:47Z</dcterms:created>
  <dcterms:modified xsi:type="dcterms:W3CDTF">2008-05-26T09:48:54Z</dcterms:modified>
  <cp:category/>
  <cp:version/>
  <cp:contentType/>
  <cp:contentStatus/>
</cp:coreProperties>
</file>